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P:\WSZYSCY\Michał Łuszczewski\Inwestycje\ZADANIE - GOLĘCIN BOISKO\03.Zamówienia publiczne\DOKUMENTACJA DO PRZETARGU\3. Przedmiary - razem\"/>
    </mc:Choice>
  </mc:AlternateContent>
  <xr:revisionPtr revIDLastSave="0" documentId="13_ncr:1_{0BD31094-B1B1-48CD-862C-D2687B3E46AB}" xr6:coauthVersionLast="47" xr6:coauthVersionMax="47" xr10:uidLastSave="{00000000-0000-0000-0000-000000000000}"/>
  <bookViews>
    <workbookView xWindow="-120" yWindow="-120" windowWidth="29040" windowHeight="15720" tabRatio="683" xr2:uid="{00000000-000D-0000-FFFF-FFFF00000000}"/>
  </bookViews>
  <sheets>
    <sheet name="Zbiorcze zestawienie" sheetId="1" r:id="rId1"/>
    <sheet name="1. Kanalizacja deszczowa" sheetId="2" r:id="rId2"/>
    <sheet name="2. Odwodnienie toru żużlowego" sheetId="3" r:id="rId3"/>
    <sheet name="3. Serwis boiska" sheetId="4" r:id="rId4"/>
    <sheet name="4. Nawierzchnia boiska" sheetId="5" r:id="rId5"/>
    <sheet name="5. Zieleń -wycinka i nasadzenie" sheetId="6" r:id="rId6"/>
    <sheet name="6. Oświetlenie" sheetId="7" r:id="rId7"/>
    <sheet name="7. Nawierzchnie utwardzone" sheetId="8" r:id="rId8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2" i="8" l="1"/>
  <c r="G33" i="8"/>
  <c r="G34" i="8"/>
  <c r="G31" i="8"/>
  <c r="G24" i="8"/>
  <c r="G25" i="8"/>
  <c r="G26" i="8"/>
  <c r="G27" i="8"/>
  <c r="G28" i="8"/>
  <c r="G23" i="8"/>
  <c r="G19" i="8"/>
  <c r="G20" i="8"/>
  <c r="G21" i="8"/>
  <c r="G18" i="8"/>
  <c r="G35" i="8" l="1"/>
  <c r="G17" i="8"/>
  <c r="G6" i="8" s="1"/>
  <c r="G22" i="8"/>
  <c r="G7" i="8" s="1"/>
  <c r="H50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34" i="7"/>
  <c r="H235" i="7"/>
  <c r="H236" i="7"/>
  <c r="H237" i="7"/>
  <c r="H238" i="7"/>
  <c r="H239" i="7"/>
  <c r="H240" i="7"/>
  <c r="H241" i="7"/>
  <c r="H242" i="7"/>
  <c r="H243" i="7"/>
  <c r="H233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18" i="7"/>
  <c r="H214" i="7"/>
  <c r="H213" i="7"/>
  <c r="H212" i="7" s="1"/>
  <c r="H21" i="7" s="1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182" i="7"/>
  <c r="H174" i="7"/>
  <c r="H175" i="7"/>
  <c r="H176" i="7"/>
  <c r="H177" i="7"/>
  <c r="H178" i="7"/>
  <c r="H179" i="7"/>
  <c r="H180" i="7"/>
  <c r="H173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55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41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08" i="7"/>
  <c r="H105" i="7"/>
  <c r="H106" i="7"/>
  <c r="H104" i="7"/>
  <c r="H98" i="7"/>
  <c r="H99" i="7"/>
  <c r="H100" i="7"/>
  <c r="H101" i="7"/>
  <c r="H102" i="7"/>
  <c r="H97" i="7"/>
  <c r="H87" i="7"/>
  <c r="H88" i="7"/>
  <c r="H89" i="7"/>
  <c r="H90" i="7"/>
  <c r="H91" i="7"/>
  <c r="H92" i="7"/>
  <c r="H93" i="7"/>
  <c r="H94" i="7"/>
  <c r="H95" i="7"/>
  <c r="H86" i="7"/>
  <c r="H77" i="7"/>
  <c r="H78" i="7"/>
  <c r="H79" i="7"/>
  <c r="H80" i="7"/>
  <c r="H81" i="7"/>
  <c r="H82" i="7"/>
  <c r="H83" i="7"/>
  <c r="H84" i="7"/>
  <c r="H76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58" i="7"/>
  <c r="H53" i="7"/>
  <c r="H54" i="7"/>
  <c r="H55" i="7"/>
  <c r="H56" i="7"/>
  <c r="H52" i="7"/>
  <c r="H47" i="7"/>
  <c r="H48" i="7"/>
  <c r="H49" i="7"/>
  <c r="H46" i="7"/>
  <c r="H37" i="7"/>
  <c r="H38" i="7"/>
  <c r="H39" i="7"/>
  <c r="H40" i="7"/>
  <c r="H41" i="7"/>
  <c r="H42" i="7"/>
  <c r="H43" i="7"/>
  <c r="H44" i="7"/>
  <c r="H36" i="7"/>
  <c r="H9" i="6"/>
  <c r="H10" i="6" s="1"/>
  <c r="H11" i="6" s="1"/>
  <c r="H8" i="6"/>
  <c r="H7" i="6"/>
  <c r="H6" i="6"/>
  <c r="G153" i="5"/>
  <c r="G154" i="5" s="1"/>
  <c r="G15" i="5" s="1"/>
  <c r="G152" i="5"/>
  <c r="G150" i="5"/>
  <c r="G149" i="5"/>
  <c r="G148" i="5"/>
  <c r="G147" i="5"/>
  <c r="G145" i="5"/>
  <c r="G144" i="5"/>
  <c r="G143" i="5"/>
  <c r="G142" i="5"/>
  <c r="G141" i="5"/>
  <c r="G140" i="5"/>
  <c r="G139" i="5"/>
  <c r="G138" i="5"/>
  <c r="G137" i="5"/>
  <c r="G136" i="5"/>
  <c r="G135" i="5"/>
  <c r="G134" i="5"/>
  <c r="G133" i="5"/>
  <c r="G131" i="5"/>
  <c r="G130" i="5"/>
  <c r="G129" i="5"/>
  <c r="G128" i="5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6" i="5"/>
  <c r="G105" i="5"/>
  <c r="G104" i="5"/>
  <c r="G103" i="5"/>
  <c r="G102" i="5"/>
  <c r="G101" i="5"/>
  <c r="G100" i="5"/>
  <c r="G99" i="5"/>
  <c r="G97" i="5"/>
  <c r="G96" i="5"/>
  <c r="G95" i="5"/>
  <c r="G94" i="5"/>
  <c r="G93" i="5"/>
  <c r="G92" i="5"/>
  <c r="G91" i="5"/>
  <c r="G98" i="5" s="1"/>
  <c r="G10" i="5" s="1"/>
  <c r="G90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3" i="5"/>
  <c r="G24" i="5" s="1"/>
  <c r="G6" i="4"/>
  <c r="G7" i="4" s="1"/>
  <c r="C7" i="1" s="1"/>
  <c r="G27" i="3"/>
  <c r="G26" i="3"/>
  <c r="G25" i="3"/>
  <c r="G24" i="3"/>
  <c r="G22" i="3"/>
  <c r="G21" i="3"/>
  <c r="G20" i="3"/>
  <c r="G19" i="3"/>
  <c r="G18" i="3"/>
  <c r="G16" i="3"/>
  <c r="G15" i="3"/>
  <c r="G14" i="3"/>
  <c r="G13" i="3"/>
  <c r="G327" i="2"/>
  <c r="G326" i="2"/>
  <c r="G325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328" i="2" l="1"/>
  <c r="D18" i="2" s="1"/>
  <c r="G40" i="5"/>
  <c r="G7" i="5" s="1"/>
  <c r="G73" i="2"/>
  <c r="D7" i="2" s="1"/>
  <c r="G64" i="5"/>
  <c r="G8" i="5" s="1"/>
  <c r="G132" i="5"/>
  <c r="G12" i="5" s="1"/>
  <c r="G198" i="2"/>
  <c r="D12" i="2" s="1"/>
  <c r="G248" i="2"/>
  <c r="D14" i="2" s="1"/>
  <c r="E14" i="2" s="1"/>
  <c r="F14" i="2" s="1"/>
  <c r="G148" i="2"/>
  <c r="D10" i="2" s="1"/>
  <c r="E10" i="2" s="1"/>
  <c r="F10" i="2" s="1"/>
  <c r="G323" i="2"/>
  <c r="D17" i="2" s="1"/>
  <c r="E17" i="2" s="1"/>
  <c r="G151" i="5"/>
  <c r="G14" i="5" s="1"/>
  <c r="G89" i="5"/>
  <c r="G9" i="5" s="1"/>
  <c r="G273" i="2"/>
  <c r="D15" i="2" s="1"/>
  <c r="G98" i="2"/>
  <c r="D8" i="2" s="1"/>
  <c r="G223" i="2"/>
  <c r="D13" i="2" s="1"/>
  <c r="E13" i="2" s="1"/>
  <c r="G48" i="2"/>
  <c r="G329" i="2" s="1"/>
  <c r="G173" i="2"/>
  <c r="D11" i="2" s="1"/>
  <c r="E11" i="2" s="1"/>
  <c r="F11" i="2" s="1"/>
  <c r="G146" i="5"/>
  <c r="G13" i="5" s="1"/>
  <c r="G298" i="2"/>
  <c r="D16" i="2" s="1"/>
  <c r="G123" i="2"/>
  <c r="D9" i="2" s="1"/>
  <c r="G6" i="5"/>
  <c r="G107" i="5"/>
  <c r="G11" i="5" s="1"/>
  <c r="H181" i="7"/>
  <c r="H20" i="7" s="1"/>
  <c r="H107" i="7"/>
  <c r="H16" i="7" s="1"/>
  <c r="G28" i="3"/>
  <c r="E7" i="3" s="1"/>
  <c r="F7" i="3" s="1"/>
  <c r="G7" i="3" s="1"/>
  <c r="G23" i="3"/>
  <c r="E6" i="3" s="1"/>
  <c r="F6" i="3" s="1"/>
  <c r="G6" i="3" s="1"/>
  <c r="G17" i="3"/>
  <c r="E5" i="3" s="1"/>
  <c r="G8" i="8"/>
  <c r="G29" i="8"/>
  <c r="G5" i="8" s="1"/>
  <c r="H244" i="7"/>
  <c r="H25" i="7" s="1"/>
  <c r="H232" i="7"/>
  <c r="H24" i="7" s="1"/>
  <c r="H217" i="7"/>
  <c r="H23" i="7" s="1"/>
  <c r="H172" i="7"/>
  <c r="H19" i="7" s="1"/>
  <c r="H154" i="7"/>
  <c r="H18" i="7" s="1"/>
  <c r="H140" i="7"/>
  <c r="H17" i="7" s="1"/>
  <c r="H103" i="7"/>
  <c r="H15" i="7" s="1"/>
  <c r="H96" i="7"/>
  <c r="H14" i="7" s="1"/>
  <c r="H85" i="7"/>
  <c r="H13" i="7" s="1"/>
  <c r="H57" i="7"/>
  <c r="H10" i="7" s="1"/>
  <c r="H75" i="7"/>
  <c r="H51" i="7"/>
  <c r="H9" i="7" s="1"/>
  <c r="H45" i="7"/>
  <c r="H8" i="7" s="1"/>
  <c r="H35" i="7"/>
  <c r="E18" i="2"/>
  <c r="F18" i="2" s="1"/>
  <c r="E12" i="2"/>
  <c r="F12" i="2" s="1"/>
  <c r="E9" i="2"/>
  <c r="F9" i="2" s="1"/>
  <c r="E7" i="2"/>
  <c r="F7" i="2" s="1"/>
  <c r="E15" i="2"/>
  <c r="F15" i="2" s="1"/>
  <c r="G8" i="4"/>
  <c r="G9" i="4" s="1"/>
  <c r="C9" i="1"/>
  <c r="H12" i="6"/>
  <c r="F13" i="2" l="1"/>
  <c r="G16" i="5"/>
  <c r="G17" i="5" s="1"/>
  <c r="G18" i="5" s="1"/>
  <c r="E16" i="2"/>
  <c r="F16" i="2" s="1"/>
  <c r="D6" i="2"/>
  <c r="E6" i="2" s="1"/>
  <c r="F6" i="2" s="1"/>
  <c r="G155" i="5"/>
  <c r="C8" i="1" s="1"/>
  <c r="E8" i="2"/>
  <c r="F8" i="2" s="1"/>
  <c r="F17" i="2"/>
  <c r="H22" i="7"/>
  <c r="G29" i="3"/>
  <c r="G30" i="3" s="1"/>
  <c r="G31" i="3" s="1"/>
  <c r="G9" i="8"/>
  <c r="G10" i="8" s="1"/>
  <c r="G11" i="8" s="1"/>
  <c r="G36" i="8"/>
  <c r="G37" i="8" s="1"/>
  <c r="G38" i="8" s="1"/>
  <c r="H216" i="7"/>
  <c r="H12" i="7"/>
  <c r="H11" i="7" s="1"/>
  <c r="H74" i="7"/>
  <c r="H7" i="7"/>
  <c r="H34" i="7"/>
  <c r="E8" i="3"/>
  <c r="F8" i="3" s="1"/>
  <c r="F5" i="3"/>
  <c r="G5" i="3" s="1"/>
  <c r="G8" i="3" s="1"/>
  <c r="G330" i="2"/>
  <c r="G331" i="2" s="1"/>
  <c r="C5" i="1"/>
  <c r="G156" i="5" l="1"/>
  <c r="G157" i="5" s="1"/>
  <c r="D5" i="2"/>
  <c r="C6" i="1"/>
  <c r="C11" i="1" s="1"/>
  <c r="C25" i="1"/>
  <c r="C27" i="1" s="1"/>
  <c r="C28" i="1" s="1"/>
  <c r="C29" i="1" s="1"/>
  <c r="H259" i="7"/>
  <c r="H6" i="7"/>
  <c r="C12" i="1"/>
  <c r="C13" i="1" s="1"/>
  <c r="E5" i="2"/>
  <c r="F5" i="2" s="1"/>
  <c r="H260" i="7" l="1"/>
  <c r="H261" i="7" s="1"/>
  <c r="C17" i="1"/>
  <c r="C19" i="1" s="1"/>
  <c r="C20" i="1" s="1"/>
  <c r="C21" i="1" s="1"/>
  <c r="H26" i="7"/>
  <c r="H27" i="7" s="1"/>
  <c r="H28" i="7" s="1"/>
  <c r="C32" i="1" l="1"/>
  <c r="C33" i="1" l="1"/>
  <c r="C34" i="1" s="1"/>
</calcChain>
</file>

<file path=xl/sharedStrings.xml><?xml version="1.0" encoding="utf-8"?>
<sst xmlns="http://schemas.openxmlformats.org/spreadsheetml/2006/main" count="3067" uniqueCount="1352">
  <si>
    <t>Modernizacja wielofunkcyjnego boiska sportowego wraz z odwodnieniem i oświetleniem, zlokalizowanego  na terenie Oddziału Golęcin</t>
  </si>
  <si>
    <t>Zakres robót gwarantowanych</t>
  </si>
  <si>
    <t>Lp.</t>
  </si>
  <si>
    <t>ELEMENT</t>
  </si>
  <si>
    <t>Wartość    zł</t>
  </si>
  <si>
    <t>Kanalizacja deszczowa</t>
  </si>
  <si>
    <t>Odwodnienie toru żużlowego</t>
  </si>
  <si>
    <t>Serwis boiska</t>
  </si>
  <si>
    <t>Nawierzchnia boiska, naprawa studni, zbiorniki retencyjne</t>
  </si>
  <si>
    <t>Zieleń (wycinka i nasadzenie)</t>
  </si>
  <si>
    <t>WARTOŚĆ KOSZTORYSOWA ROBÓT</t>
  </si>
  <si>
    <t>RAZEM WARTOŚĆ ROBÓT NETTO</t>
  </si>
  <si>
    <t>VAT 23%</t>
  </si>
  <si>
    <t>RAZEM WARTOŚĆ ROBÓT BRUTTO</t>
  </si>
  <si>
    <t>Zakres robót opcja nr 1</t>
  </si>
  <si>
    <t>Budowa oświetlenia stadionu żużlowego</t>
  </si>
  <si>
    <t>Zakres robót opcja nr 2</t>
  </si>
  <si>
    <t>Nawierzchnie utwardzone i ogrodzenie</t>
  </si>
  <si>
    <t>OPIS</t>
  </si>
  <si>
    <t>netto</t>
  </si>
  <si>
    <t>brutto</t>
  </si>
  <si>
    <t>45231300-8</t>
  </si>
  <si>
    <t>SUMA KANALIZACJA DESZCZOWA</t>
  </si>
  <si>
    <t>Układ ZB1</t>
  </si>
  <si>
    <t>Układ ZB2</t>
  </si>
  <si>
    <t>Układ ZB3</t>
  </si>
  <si>
    <t>Układ ZB4</t>
  </si>
  <si>
    <t>Układ ZB5</t>
  </si>
  <si>
    <t>Układ ZB6</t>
  </si>
  <si>
    <t>Układ ZB7</t>
  </si>
  <si>
    <t>Układ ZB8</t>
  </si>
  <si>
    <t>Układ ZB9</t>
  </si>
  <si>
    <t>Układ ZB10</t>
  </si>
  <si>
    <t>Układ ZB11</t>
  </si>
  <si>
    <t>Układ ZB12</t>
  </si>
  <si>
    <t>Odwodnienia liniowe</t>
  </si>
  <si>
    <t>UWAGA, WYPEŁNIĆ TYLKO ZIELONE POLA</t>
  </si>
  <si>
    <t>Podstawa</t>
  </si>
  <si>
    <t>Opis</t>
  </si>
  <si>
    <t>Jedn.przedm.</t>
  </si>
  <si>
    <t>Ilość</t>
  </si>
  <si>
    <t>Cena jedn.</t>
  </si>
  <si>
    <t>Wartość</t>
  </si>
  <si>
    <t>KANALIZACJA DESZCZOWA</t>
  </si>
  <si>
    <t>1 d.1. 1</t>
  </si>
  <si>
    <t>KNR AT-11 0104-05</t>
  </si>
  <si>
    <t>Wykopy liniowe o gł. do 2,4 m o szer. do 1,0-1,5 m w grun- cie kat. III w umocnieniu typu  koparka 0,75 m3</t>
  </si>
  <si>
    <r>
      <rPr>
        <vertAlign val="subscript"/>
        <sz val="8"/>
        <rFont val="Calibri"/>
        <family val="2"/>
        <charset val="238"/>
      </rPr>
      <t>m</t>
    </r>
    <r>
      <rPr>
        <sz val="5.5"/>
        <rFont val="Calibri"/>
        <family val="2"/>
        <charset val="238"/>
      </rPr>
      <t>3</t>
    </r>
  </si>
  <si>
    <t>2 d.1. 1</t>
  </si>
  <si>
    <t>KNR AT-11 0109-05</t>
  </si>
  <si>
    <t>Mechaniczne zasypywanie wykopów liniowych o gł. do 2,8 m, szer. do 1,0-1,5 m w gruncie kat. III w umocnieniu box; koparka 0,75 m3</t>
  </si>
  <si>
    <t>3 d.1. 1</t>
  </si>
  <si>
    <t>KNR AT-11 0108-02</t>
  </si>
  <si>
    <t>Nakłady uzupełniające do tablic 0101-0105 z tytułu trans- portu urobku - przewóz na odl. do 1 km po terenie lub dro- gach gruntowych; koparka 0,75 m3, grunt kat III</t>
  </si>
  <si>
    <t>4 d.1. 1</t>
  </si>
  <si>
    <t>KNR AT-11 0108-06</t>
  </si>
  <si>
    <t>Nakłady uzupełniające do tablic 0101-0105 z tytułu trans- portu urobku - dodatek za każde rozpoczęte 0,5 km odl. transportu ponad 1 km po drogach utwardzonych; grunt kat I-II
Krotność = 15</t>
  </si>
  <si>
    <t>5 d.1. 1</t>
  </si>
  <si>
    <t>KNNR 4 1411-
02</t>
  </si>
  <si>
    <t>Podłoża pod kanały i obiekty z materiałów sypkich grub. 15 cm</t>
  </si>
  <si>
    <t>6 d.1. 1</t>
  </si>
  <si>
    <t>Obsypka technologiczna - piasek</t>
  </si>
  <si>
    <t>7 d.1. 1</t>
  </si>
  <si>
    <t>KNNR 4 1411-
04</t>
  </si>
  <si>
    <t>Zasypka technologiczna 30 cm - piasek</t>
  </si>
  <si>
    <t>8 d.1. 1</t>
  </si>
  <si>
    <t>KNNR 4 1308-
02</t>
  </si>
  <si>
    <r>
      <rPr>
        <sz val="8"/>
        <rFont val="Calibri"/>
        <family val="2"/>
        <charset val="238"/>
      </rPr>
      <t xml:space="preserve">Kanały z rur PVC łączonych na wcisk o śr. zewn. 160 mm
</t>
    </r>
    <r>
      <rPr>
        <i/>
        <sz val="8"/>
        <rFont val="Calibri"/>
        <family val="2"/>
        <charset val="238"/>
      </rPr>
      <t>Rura PVC-U kanalizacji zewnętrznej klasa S SN8 ścianka lita dn 160 mm</t>
    </r>
  </si>
  <si>
    <t>m</t>
  </si>
  <si>
    <t>9 d.1. 1</t>
  </si>
  <si>
    <t>KNR 4-01 0103-
04</t>
  </si>
  <si>
    <t>Wykopy jamiste o powierzchni dna do 2.25 m2 i głębokości do 3.0 m w gruncie kat. I-II</t>
  </si>
  <si>
    <t>10 d.1. 1</t>
  </si>
  <si>
    <t>KNNR 4 1413-
08</t>
  </si>
  <si>
    <t>Podstawa studni betonowa</t>
  </si>
  <si>
    <t>11 d.1. 1</t>
  </si>
  <si>
    <t>KNNR 4 1413-
01</t>
  </si>
  <si>
    <t>Studnie rewizyjne z kręgów betonowych o śr. 1000 mm w gotowym wykopie o głębok. 3m
Studnia Sos1</t>
  </si>
  <si>
    <t>stud.</t>
  </si>
  <si>
    <t>12 d.1. 1</t>
  </si>
  <si>
    <t>KNNR 4 1413-
02</t>
  </si>
  <si>
    <t>Studnie rewizyjne z kręgów betonowych o śr. 1000 mm w gotowym wykopie za każde 0.5 m różnicy głęb.</t>
  </si>
  <si>
    <t>[0.5 m] stud.</t>
  </si>
  <si>
    <t>13 d.1. 1</t>
  </si>
  <si>
    <t>14 d.1. 1</t>
  </si>
  <si>
    <t>15 d.1. 1</t>
  </si>
  <si>
    <t>KNR 9-20 0307-
02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</si>
  <si>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h=0,98 z włazem klasy D400 - S1</t>
    </r>
  </si>
  <si>
    <t>szt.</t>
  </si>
  <si>
    <t>16 d.1. 1</t>
  </si>
  <si>
    <t>17 d.1. 1</t>
  </si>
  <si>
    <t>18 d.1. 1</t>
  </si>
  <si>
    <t>19 d.1. 1</t>
  </si>
  <si>
    <t>20 d.1. 1</t>
  </si>
  <si>
    <t>Dowóz piasku do wymiany gruntu</t>
  </si>
  <si>
    <t>21 d.1. 1</t>
  </si>
  <si>
    <t>KNR AT-11 0109-05
analogia</t>
  </si>
  <si>
    <t>Mechaniczne zasypywanie wykopów liniowych piaskiem do- wiezionym</t>
  </si>
  <si>
    <t>22 d.1. 1</t>
  </si>
  <si>
    <t>kalk. własna</t>
  </si>
  <si>
    <t>Zbiornik rozsączający 3,6x3,63m: 36 skrzynek rozsączaja- cych z rurą wentylacyjną PVC 110 zakończoną kominkiem</t>
  </si>
  <si>
    <t>23 d.1. 1</t>
  </si>
  <si>
    <t>Włączenie do odwodnienia liniowego (tuleja PVC 160)</t>
  </si>
  <si>
    <t>szt</t>
  </si>
  <si>
    <t>Razem dział: Układ ZB1</t>
  </si>
  <si>
    <t>24 d.1. 2</t>
  </si>
  <si>
    <t>25 d.1. 2</t>
  </si>
  <si>
    <t>26 d.1. 2</t>
  </si>
  <si>
    <t>27 d.1. 2</t>
  </si>
  <si>
    <t>28 d.1. 2</t>
  </si>
  <si>
    <t>29 d.1. 2</t>
  </si>
  <si>
    <t>30 d.1. 2</t>
  </si>
  <si>
    <t>31 d.1. 2</t>
  </si>
  <si>
    <t>32 d.1. 2</t>
  </si>
  <si>
    <t>33 d.1. 2</t>
  </si>
  <si>
    <t>34 d.1. 2</t>
  </si>
  <si>
    <t>Studnie rewizyjne z kręgów betonowych o śr. 1000 mm w gotowym wykopie o głębok. 3m
Studnia Sos2</t>
  </si>
  <si>
    <t>35 d.1. 2</t>
  </si>
  <si>
    <t>36 d.1. 2</t>
  </si>
  <si>
    <t>37 d.1. 2</t>
  </si>
  <si>
    <t>38 d.1. 2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</si>
  <si>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h=1,02 z włazem klasy D400 - S2</t>
    </r>
  </si>
  <si>
    <t>39 d.1. 2</t>
  </si>
  <si>
    <t>40 d.1. 2</t>
  </si>
  <si>
    <t>41 d.1. 2</t>
  </si>
  <si>
    <t>42 d.1. 2</t>
  </si>
  <si>
    <t>43 d.1. 2</t>
  </si>
  <si>
    <t>44 d.1. 2</t>
  </si>
  <si>
    <t>45 d.1. 2</t>
  </si>
  <si>
    <t>Zbiornik rozsączający 3,6x7,2m: 36 skrzynek rozsączaja- cych z rurą wentylacyjną PVC 110 zakończoną kominkiem</t>
  </si>
  <si>
    <t>46 d.1. 2</t>
  </si>
  <si>
    <t>Razem dział: Układ ZB2</t>
  </si>
  <si>
    <t>47 d.1. 3</t>
  </si>
  <si>
    <t>48 d.1. 3</t>
  </si>
  <si>
    <t>49 d.1. 3</t>
  </si>
  <si>
    <t>50 d.1. 3</t>
  </si>
  <si>
    <t>51 d.1. 3</t>
  </si>
  <si>
    <t>52 d.1. 3</t>
  </si>
  <si>
    <t>53 d.1. 3</t>
  </si>
  <si>
    <t>54 d.1. 3</t>
  </si>
  <si>
    <t>55 d.1. 3</t>
  </si>
  <si>
    <t>56 d.1. 3</t>
  </si>
  <si>
    <t>57 d.1. 3</t>
  </si>
  <si>
    <t>Studnie rewizyjne z kręgów betonowych o śr. 1000 mm w gotowym wykopie o głębok. 3m
Studnia Sos3</t>
  </si>
  <si>
    <t>58 d.1. 3</t>
  </si>
  <si>
    <t>59 d.1. 3</t>
  </si>
  <si>
    <t>60 d.1. 3</t>
  </si>
  <si>
    <t>61 d.1. 3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</si>
  <si>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h=1,02 z włazem klasy D400 - S3</t>
    </r>
  </si>
  <si>
    <t>62 d.1. 3</t>
  </si>
  <si>
    <t>63 d.1. 3</t>
  </si>
  <si>
    <t>64 d.1. 3</t>
  </si>
  <si>
    <t>65 d.1. 3</t>
  </si>
  <si>
    <t>66 d.1. 3</t>
  </si>
  <si>
    <t>67 d.1. 3</t>
  </si>
  <si>
    <t>68 d.1. 3</t>
  </si>
  <si>
    <t>69 d.1. 3</t>
  </si>
  <si>
    <t>Razem dział: Układ ZB3</t>
  </si>
  <si>
    <t>70 d.1. 4</t>
  </si>
  <si>
    <t>71 d.1. 4</t>
  </si>
  <si>
    <t>72 d.1. 4</t>
  </si>
  <si>
    <t>73 d.1. 4</t>
  </si>
  <si>
    <t>74 d.1. 4</t>
  </si>
  <si>
    <t>75 d.1. 4</t>
  </si>
  <si>
    <t>76 d.1. 4</t>
  </si>
  <si>
    <t>77 d.1. 4</t>
  </si>
  <si>
    <t>78 d.1. 4</t>
  </si>
  <si>
    <t>79 d.1. 4</t>
  </si>
  <si>
    <t>80 d.1. 4</t>
  </si>
  <si>
    <t>Studnie rewizyjne z kręgów betonowych o śr. 1000 mm w gotowym wykopie o głębok. 3m
Studnia Sos4</t>
  </si>
  <si>
    <t>81 d.1. 4</t>
  </si>
  <si>
    <t>82 d.1. 4</t>
  </si>
  <si>
    <t>83 d.1. 4</t>
  </si>
  <si>
    <t>84 d.1. 4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</si>
  <si>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h=1,08 z włazem klasy D400 - S4</t>
    </r>
  </si>
  <si>
    <t>85 d.1. 4</t>
  </si>
  <si>
    <t>86 d.1. 4</t>
  </si>
  <si>
    <t>87 d.1. 4</t>
  </si>
  <si>
    <t>88 d.1. 4</t>
  </si>
  <si>
    <t>89 d.1. 4</t>
  </si>
  <si>
    <t>90 d.1. 4</t>
  </si>
  <si>
    <t>91 d.1. 4</t>
  </si>
  <si>
    <t>92 d.1. 4</t>
  </si>
  <si>
    <t>Razem dział: Układ ZB4</t>
  </si>
  <si>
    <t>93 d.1. 5</t>
  </si>
  <si>
    <t>94 d.1. 5</t>
  </si>
  <si>
    <t>95 d.1. 5</t>
  </si>
  <si>
    <t>96 d.1. 5</t>
  </si>
  <si>
    <t>97 d.1. 5</t>
  </si>
  <si>
    <t>98 d.1. 5</t>
  </si>
  <si>
    <t>99 d.1. 5</t>
  </si>
  <si>
    <t>100 d.1. 5</t>
  </si>
  <si>
    <t>101 d.1. 5</t>
  </si>
  <si>
    <t>102 d.1. 5</t>
  </si>
  <si>
    <t>103 d.1. 5</t>
  </si>
  <si>
    <t>Studnie rewizyjne z kręgów betonowych o śr. 1000 mm w gotowym wykopie o głębok. 3m
Studnia Sos5</t>
  </si>
  <si>
    <t>104 d.1. 5</t>
  </si>
  <si>
    <t>105 d.1. 5</t>
  </si>
  <si>
    <t>106 d.1. 5</t>
  </si>
  <si>
    <t>107 d.1. 5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</si>
  <si>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h=1,1 z włazem klasy D400 - S5</t>
    </r>
  </si>
  <si>
    <t>108 d.1. 5</t>
  </si>
  <si>
    <t>109 d.1. 5</t>
  </si>
  <si>
    <t>110 d.1. 5</t>
  </si>
  <si>
    <t>111 d.1. 5</t>
  </si>
  <si>
    <t>112 d.1. 5</t>
  </si>
  <si>
    <t>113 d.1. 5</t>
  </si>
  <si>
    <t>114 d.1. 5</t>
  </si>
  <si>
    <t>115 d.1. 5</t>
  </si>
  <si>
    <t>Razem dział: Układ ZB5</t>
  </si>
  <si>
    <t>116 d.1. 6</t>
  </si>
  <si>
    <t>117 d.1. 6</t>
  </si>
  <si>
    <t>118 d.1. 6</t>
  </si>
  <si>
    <t>119 d.1. 6</t>
  </si>
  <si>
    <t>120 d.1. 6</t>
  </si>
  <si>
    <t>121 d.1. 6</t>
  </si>
  <si>
    <t>122 d.1. 6</t>
  </si>
  <si>
    <t>123 d.1. 6</t>
  </si>
  <si>
    <t>124 d.1. 6</t>
  </si>
  <si>
    <t>125 d.1. 6</t>
  </si>
  <si>
    <t>126 d.1. 6</t>
  </si>
  <si>
    <t>Studnie rewizyjne z kręgów betonowych o śr. 1000 mm w gotowym wykopie o głębok. 3m
Studnia Sos6</t>
  </si>
  <si>
    <t>127 d.1. 6</t>
  </si>
  <si>
    <t>128 d.1. 6</t>
  </si>
  <si>
    <t>129 d.1. 6</t>
  </si>
  <si>
    <t>130 d.1. 6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</si>
  <si>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h=1,09 z włazem klasy D400 - S6</t>
    </r>
  </si>
  <si>
    <t>131 d.1. 6</t>
  </si>
  <si>
    <t>132 d.1. 6</t>
  </si>
  <si>
    <t>133 d.1. 6</t>
  </si>
  <si>
    <t>134 d.1. 6</t>
  </si>
  <si>
    <t>135 d.1. 6</t>
  </si>
  <si>
    <t>136 d.1. 6</t>
  </si>
  <si>
    <t>137 d.1. 6</t>
  </si>
  <si>
    <t>138 d.1. 6</t>
  </si>
  <si>
    <t>Razem dział: Układ ZB6</t>
  </si>
  <si>
    <t>139 d.1. 7</t>
  </si>
  <si>
    <t>140 d.1. 7</t>
  </si>
  <si>
    <t>141 d.1. 7</t>
  </si>
  <si>
    <t>142 d.1. 7</t>
  </si>
  <si>
    <t>143 d.1. 7</t>
  </si>
  <si>
    <t>144 d.1. 7</t>
  </si>
  <si>
    <t>145 d.1. 7</t>
  </si>
  <si>
    <t>146 d.1. 7</t>
  </si>
  <si>
    <t>147 d.1. 7</t>
  </si>
  <si>
    <t>148 d.1. 7</t>
  </si>
  <si>
    <t>149 d.1. 7</t>
  </si>
  <si>
    <t>Studnie rewizyjne z kręgów betonowych o śr. 1000 mm w gotowym wykopie o głębok. 3m
Studnia Sos7</t>
  </si>
  <si>
    <t>150 d.1. 7</t>
  </si>
  <si>
    <t>151 d.1. 7</t>
  </si>
  <si>
    <t>152 d.1. 7</t>
  </si>
  <si>
    <t>153 d.1. 7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</si>
  <si>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h=1,1 z włazem klasy D400 - S7</t>
    </r>
  </si>
  <si>
    <t>154 d.1. 7</t>
  </si>
  <si>
    <t>155 d.1. 7</t>
  </si>
  <si>
    <t>156 d.1. 7</t>
  </si>
  <si>
    <t>157 d.1. 7</t>
  </si>
  <si>
    <t>158 d.1. 7</t>
  </si>
  <si>
    <t>159 d.1. 7</t>
  </si>
  <si>
    <t>160 d.1. 7</t>
  </si>
  <si>
    <t>161 d.1. 7</t>
  </si>
  <si>
    <t>Razem dział: Układ ZB7</t>
  </si>
  <si>
    <t>162 d.1. 8</t>
  </si>
  <si>
    <t>163 d.1. 8</t>
  </si>
  <si>
    <t>164 d.1. 8</t>
  </si>
  <si>
    <t>165 d.1. 8</t>
  </si>
  <si>
    <t>166 d.1. 8</t>
  </si>
  <si>
    <t>167 d.1. 8</t>
  </si>
  <si>
    <t>168 d.1. 8</t>
  </si>
  <si>
    <t>169 d.1. 8</t>
  </si>
  <si>
    <t>170 d.1. 8</t>
  </si>
  <si>
    <t>171 d.1. 8</t>
  </si>
  <si>
    <t>172 d.1. 8</t>
  </si>
  <si>
    <t>Studnie rewizyjne z kręgów betonowych o śr. 1000 mm w gotowym wykopie o głębok. 3m
Studnia Sos8</t>
  </si>
  <si>
    <t>173 d.1. 8</t>
  </si>
  <si>
    <t>174 d.1. 8</t>
  </si>
  <si>
    <t>175 d.1. 8</t>
  </si>
  <si>
    <t>176 d.1. 8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</si>
  <si>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h=1,1 z włazem klasy D400 - S8</t>
    </r>
  </si>
  <si>
    <t>177 d.1. 8</t>
  </si>
  <si>
    <t>178 d.1. 8</t>
  </si>
  <si>
    <t>179 d.1. 8</t>
  </si>
  <si>
    <t>180 d.1. 8</t>
  </si>
  <si>
    <t>181 d.1. 8</t>
  </si>
  <si>
    <t>182 d.1. 8</t>
  </si>
  <si>
    <t>183 d.1. 8</t>
  </si>
  <si>
    <t>184 d.1. 8</t>
  </si>
  <si>
    <t>Razem dział: Układ ZB8</t>
  </si>
  <si>
    <t>185 d.1. 9</t>
  </si>
  <si>
    <t>186 d.1. 9</t>
  </si>
  <si>
    <t>187 d.1. 9</t>
  </si>
  <si>
    <t>188 d.1. 9</t>
  </si>
  <si>
    <t>189 d.1. 9</t>
  </si>
  <si>
    <t>190 d.1. 9</t>
  </si>
  <si>
    <t>191 d.1. 9</t>
  </si>
  <si>
    <t>192 d.1. 9</t>
  </si>
  <si>
    <t>193 d.1. 9</t>
  </si>
  <si>
    <t>194 d.1. 9</t>
  </si>
  <si>
    <t>195 d.1. 9</t>
  </si>
  <si>
    <t>Studnie rewizyjne z kręgów betonowych o śr. 1000 mm w gotowym wykopie o głębok. 3m
Studnia Sos9</t>
  </si>
  <si>
    <t>196 d.1. 9</t>
  </si>
  <si>
    <t>197 d.1. 9</t>
  </si>
  <si>
    <t>198 d.1. 9</t>
  </si>
  <si>
    <t>199 d.1. 9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</si>
  <si>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h=1,09 z włazem klasy D400 - S9</t>
    </r>
  </si>
  <si>
    <t>200 d.1. 9</t>
  </si>
  <si>
    <t>201 d.1. 9</t>
  </si>
  <si>
    <t>202 d.1. 9</t>
  </si>
  <si>
    <t>203 d.1. 9</t>
  </si>
  <si>
    <t>204 d.1. 9</t>
  </si>
  <si>
    <t>205 d.1. 9</t>
  </si>
  <si>
    <t>206 d.1. 9</t>
  </si>
  <si>
    <t>207 d.1. 9</t>
  </si>
  <si>
    <t>Razem dział: Układ ZB9</t>
  </si>
  <si>
    <t>208 d.1. 10</t>
  </si>
  <si>
    <t>209 d.1. 10</t>
  </si>
  <si>
    <t>210 d.1. 10</t>
  </si>
  <si>
    <t>211 d.1. 10</t>
  </si>
  <si>
    <t>212 d.1. 10</t>
  </si>
  <si>
    <t>213 d.1. 10</t>
  </si>
  <si>
    <t>214 d.1. 10</t>
  </si>
  <si>
    <t>215 d.1. 10</t>
  </si>
  <si>
    <t>216 d.1. 10</t>
  </si>
  <si>
    <t>217 d.1. 10</t>
  </si>
  <si>
    <t>218 d.1. 10</t>
  </si>
  <si>
    <t>Studnie rewizyjne z kręgów betonowych o śr. 1000 mm w gotowym wykopie o głębok. 3m
Studnia Sos10</t>
  </si>
  <si>
    <t>219 d.1. 10</t>
  </si>
  <si>
    <t>220 d.1. 10</t>
  </si>
  <si>
    <t>221 d.1. 10</t>
  </si>
  <si>
    <t>222 d.1. 10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</si>
  <si>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h=1,09 z włazem klasy D400 - S10</t>
    </r>
  </si>
  <si>
    <t>223 d.1. 10</t>
  </si>
  <si>
    <t>224 d.1. 10</t>
  </si>
  <si>
    <t>225 d.1. 10</t>
  </si>
  <si>
    <t>226 d.1. 10</t>
  </si>
  <si>
    <t>227 d.1. 10</t>
  </si>
  <si>
    <t>228 d.1. 10</t>
  </si>
  <si>
    <t>229 d.1. 10</t>
  </si>
  <si>
    <t>230 d.1. 10</t>
  </si>
  <si>
    <t>Razem dział: Układ ZB10</t>
  </si>
  <si>
    <t>231 d.1. 11</t>
  </si>
  <si>
    <t>232 d.1. 11</t>
  </si>
  <si>
    <t>233 d.1. 11</t>
  </si>
  <si>
    <t>234 d.1. 11</t>
  </si>
  <si>
    <t>235 d.1. 11</t>
  </si>
  <si>
    <t>236 d.1. 11</t>
  </si>
  <si>
    <t>237 d.1. 11</t>
  </si>
  <si>
    <t>238 d.1. 11</t>
  </si>
  <si>
    <t>239 d.1. 11</t>
  </si>
  <si>
    <t>240 d.1. 11</t>
  </si>
  <si>
    <t>241 d.1. 11</t>
  </si>
  <si>
    <t>Studnie rewizyjne z kręgów betonowych o śr. 1000 mm w gotowym wykopie o głębok. 3m
Studnia Sos11</t>
  </si>
  <si>
    <t>242 d.1. 11</t>
  </si>
  <si>
    <t>243 d.1. 11</t>
  </si>
  <si>
    <t>244 d.1. 11</t>
  </si>
  <si>
    <t>245 d.1. 11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</si>
  <si>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h=1,09 z włazem klasy D400 - S11</t>
    </r>
  </si>
  <si>
    <t>246 d.1. 11</t>
  </si>
  <si>
    <t>247 d.1. 11</t>
  </si>
  <si>
    <t>248 d.1. 11</t>
  </si>
  <si>
    <t>249 d.1. 11</t>
  </si>
  <si>
    <t>250 d.1. 11</t>
  </si>
  <si>
    <t>251 d.1. 11</t>
  </si>
  <si>
    <t>252 d.1. 11</t>
  </si>
  <si>
    <t>253 d.1. 11</t>
  </si>
  <si>
    <t>Razem dział: Układ ZB11</t>
  </si>
  <si>
    <t>254 d.1. 12</t>
  </si>
  <si>
    <t>255 d.1. 12</t>
  </si>
  <si>
    <t>256 d.1. 12</t>
  </si>
  <si>
    <t>257 d.1. 12</t>
  </si>
  <si>
    <t>258 d.1. 12</t>
  </si>
  <si>
    <t>259 d.1. 12</t>
  </si>
  <si>
    <t>260 d.1. 12</t>
  </si>
  <si>
    <t>261 d.1. 12</t>
  </si>
  <si>
    <t>262 d.1. 12</t>
  </si>
  <si>
    <t>263 d.1. 12</t>
  </si>
  <si>
    <t>264 d.1. 12</t>
  </si>
  <si>
    <t>Studnie rewizyjne z kręgów betonowych o śr. 1000 mm w gotowym wykopie o głębok. 3m
Studnia Sos12</t>
  </si>
  <si>
    <t>265 d.1. 12</t>
  </si>
  <si>
    <t>266 d.1. 12</t>
  </si>
  <si>
    <t>267 d.1. 12</t>
  </si>
  <si>
    <t>268 d.1. 12</t>
  </si>
  <si>
    <r>
      <rPr>
        <sz val="8"/>
        <rFont val="Calibri"/>
        <family val="2"/>
        <charset val="238"/>
      </rPr>
      <t xml:space="preserve">Studzienki niewłazowe z tworzyw sztucznych głębokości do 2 m o średnicy 600 mm z rurą trzonową korugowaną (kar- bowaną) - zwieńczenie teleskopowe z włazem
</t>
    </r>
    <r>
      <rPr>
        <i/>
        <sz val="8"/>
        <rFont val="Calibri"/>
        <family val="2"/>
        <charset val="238"/>
      </rPr>
      <t>Studnia PVC 600 h=0,98 z włazem klasy D400 - S12</t>
    </r>
  </si>
  <si>
    <t>269 d.1. 12</t>
  </si>
  <si>
    <t>270 d.1. 12</t>
  </si>
  <si>
    <t>271 d.1. 12</t>
  </si>
  <si>
    <t>272 d.1. 12</t>
  </si>
  <si>
    <t>273 d.1. 12</t>
  </si>
  <si>
    <t>274 d.1. 12</t>
  </si>
  <si>
    <t>275 d.1. 12</t>
  </si>
  <si>
    <t>276 d.1. 12</t>
  </si>
  <si>
    <t>Razem dział: Układ ZB12</t>
  </si>
  <si>
    <t>277 d.1. 13</t>
  </si>
  <si>
    <t>KNR 9-26 0114-
04</t>
  </si>
  <si>
    <t>Odwodnienie liniowe, zgodne z normą PN-EN 1433:2005+ A1:2007, maksymalna klasa obciążenia D400 zgodnie z normą PN-EN 1433:2005+A1:2007, kanał wykonany z be- tonu polimerowego, mrozoodporność nie mniejsza niż F200 zgodnie z normą PN-88/B-06250, materiał korytek zapewni ich nienasiąkliwość (0%), konstrukcja monolityczna (jedno- częściowa, nieklejona), kolor naturalny, z przetłoczeniem do wypełnienia masą uszczelniająco-klejąca, przekrój poprze- czny w kształcie litery V, szerokość w świetle 20,0cm, dłu- gość 100,0cm, szerokość szczeliny wlotowej 24mm, szero- kość budowlana 25,0cm, wysokość budowlana  32,5cm</t>
  </si>
  <si>
    <t>278 d.1. 13</t>
  </si>
  <si>
    <t>KNR 9-26 0205-
04
analogia</t>
  </si>
  <si>
    <t>Element rewizyjny wyżł. d=160 dno i bok Typ 0.1 klasa D400 dł.=50cm H=33cm</t>
  </si>
  <si>
    <t>kpl.</t>
  </si>
  <si>
    <t>279 d.1. 13</t>
  </si>
  <si>
    <t>KNR 9-26 0205-
04</t>
  </si>
  <si>
    <t>Skrzynka odpływowa z rusztem. Maksymalna klasa obcią- żenia D400 zgodnie z normą PN-EN 1433:2005+A1:2007, kanał wykonany z betonu polimerowego (parametry materia- łu jak dla kanału odpływowego) z koszem osadczym. Sze- rokość w świetle 20,0cm, długość 50,0cm, szerokość bu- dowlana 25,0cm, wysokość zewnętrzna 64,5 cm, z boczny- mi wyżłobieniami do podłączeń kątowych, T- i krzyżowych. Skrzynka z otworem odpływowym ?160, wyposażonym w uszczelkę wargowo-labiryntową do szczelnego podłączenia z kanalizacją.</t>
  </si>
  <si>
    <t>Razem dział: Odwodnienia liniowe</t>
  </si>
  <si>
    <t>Razem dział: KANALIZACJA DESZCZOWA NETTO</t>
  </si>
  <si>
    <t>Razem dział: KANALIZACJA DESZCZOWA BRUTTO</t>
  </si>
  <si>
    <t>Nazwa działu</t>
  </si>
  <si>
    <t>Od</t>
  </si>
  <si>
    <t>Do</t>
  </si>
  <si>
    <t>ROZBIÓRKA OPASKI TORU</t>
  </si>
  <si>
    <t>OPASKA TORU</t>
  </si>
  <si>
    <t>ZIELEŃ</t>
  </si>
  <si>
    <t>SUMA Odwodnienie toru żużlowego</t>
  </si>
  <si>
    <t>1 d.1</t>
  </si>
  <si>
    <t>KNR 2-31 0813-03</t>
  </si>
  <si>
    <t>Rozebranie krawężnikóww betonowych 18x22 cm na podsypce cementowo-piaskowej</t>
  </si>
  <si>
    <t>2 d.1</t>
  </si>
  <si>
    <t>KNR 2-31 0801-01</t>
  </si>
  <si>
    <t xml:space="preserve">Ręczne rozebranie podbudowy betonowej o grubosci 12 cm
</t>
  </si>
  <si>
    <t>m2</t>
  </si>
  <si>
    <t>3 d.1</t>
  </si>
  <si>
    <t>KNR 2-31 0801-02</t>
  </si>
  <si>
    <t>Ręczne rozebranie podbudowy betonowej - dalszy 1 cm grubosci
Krotnosc = -2</t>
  </si>
  <si>
    <t>4 d.1</t>
  </si>
  <si>
    <t xml:space="preserve">KNR 4-01 0108-11 0108-12 </t>
  </si>
  <si>
    <t xml:space="preserve">Wywiezienie gruzu spryzmowanego  samochodami samowyladowczymi do
miejsca skladowania wraz z kosztani skladowania
</t>
  </si>
  <si>
    <t>m3</t>
  </si>
  <si>
    <t>Razem dział: ROZBIÓRKA OPASKI TORU</t>
  </si>
  <si>
    <t>5 d.2</t>
  </si>
  <si>
    <t>KNR 2-31 0401-04
analogia</t>
  </si>
  <si>
    <t>Rowki pod krawężniki i ławy krawężnikowe w gruncie kat.III-IV</t>
  </si>
  <si>
    <t>6 d.2</t>
  </si>
  <si>
    <t>KNR 2-02 1101-01</t>
  </si>
  <si>
    <t>Podklady betonowe na podlozu gruntowym</t>
  </si>
  <si>
    <t>7 d.2</t>
  </si>
  <si>
    <t>KNR 2-31 0402-03</t>
  </si>
  <si>
    <t>Ława pod krawężniki betonowa zwykla</t>
  </si>
  <si>
    <t>8 d.2</t>
  </si>
  <si>
    <t>KNR 2-31 0403-04</t>
  </si>
  <si>
    <t>Krawężniki betonowe wystajqce o wymiarach 12x40 cm na podsypce cementowo-piaskowej</t>
  </si>
  <si>
    <t>9 d.2</t>
  </si>
  <si>
    <t>KNR 2-31 0706-01</t>
  </si>
  <si>
    <t>Malowanie linii segregacyjnych i krawędziowych ciągłych</t>
  </si>
  <si>
    <t>Razem dział: OPASKA TORU</t>
  </si>
  <si>
    <t>10 d.3</t>
  </si>
  <si>
    <t>KNR2-01 0126-01</t>
  </si>
  <si>
    <t>Usunięcie warstwy ziemi urodzajnej (humusu) o grubosci do 15 cm za pomocą spycharek</t>
  </si>
  <si>
    <t>11 d.3</t>
  </si>
  <si>
    <t>KNR 4-01 0108-06 0108-08</t>
  </si>
  <si>
    <t>Wywóz ziemi samochodami  samowyladowczymi do miejsca skladowania wraz kosztami składowania</t>
  </si>
  <si>
    <t>12 d.3</t>
  </si>
  <si>
    <t>KNR 2-21 0211-03</t>
  </si>
  <si>
    <t>Ręczne rozrzucenie mieszanki z torfu i ziemi urodzajnej  na skarpach grubosc warstwy 2 cm</t>
  </si>
  <si>
    <t>ha</t>
  </si>
  <si>
    <t>13 d.3</t>
  </si>
  <si>
    <t>KNR 2-21 0401-02</t>
  </si>
  <si>
    <t>Wykonanie trawników dywanowych siewem</t>
  </si>
  <si>
    <t>Razem dział: ZIELEŃ</t>
  </si>
  <si>
    <t>Razem dział: ODWODNIENIE TORU ŻUŻLOWEGO NETTO</t>
  </si>
  <si>
    <t>Razem dział: ODWODNIENIE TORU ŻUŻLOWEGO BRUTTO</t>
  </si>
  <si>
    <t>Jednostka</t>
  </si>
  <si>
    <t>Obmiar</t>
  </si>
  <si>
    <t>Cena jednostkowa netto</t>
  </si>
  <si>
    <t>Wartość netto</t>
  </si>
  <si>
    <t xml:space="preserve"> Serwis gwarancyjny sztucznej nawierzchni boiska w zakresie czyszczenia i konserwacji boiska piłkarskiego zgodnie z wymaganiami  i zaleceniami producenta nawierzchni syntetycznej obejmujący co najmniej:
·        Sprawdzenie stanu murawy.
·        Sprawdzenie stanu zasypu granulatem i piaskiem.
·        Sprawdzenie stanu klejonych złączy i wklejonych linii.
·        Mechaniczne przewietrzenie/dekompresja.
·        Mechaniczne przeczesanie i oczyszczenie trawy.
·        Uzupełnienie granulatu i piasku.
·        Szczotkowanie i czyszczenie powierzchni.
·        Wykonanie innych niezbędnych czynności. 
Materiał i sprzęt po stronie Wykonawcy.</t>
  </si>
  <si>
    <t xml:space="preserve">kpl. </t>
  </si>
  <si>
    <t xml:space="preserve">suma netto </t>
  </si>
  <si>
    <t>wartość brutto</t>
  </si>
  <si>
    <t>Roboty przygotowawcze</t>
  </si>
  <si>
    <t>Roboty rozbiórkowe i demontażowe - boisko</t>
  </si>
  <si>
    <t>Roboty remontowo - budowlane - boisko</t>
  </si>
  <si>
    <t>Zbiorniki retencyjne</t>
  </si>
  <si>
    <t>Czyszczenie instalacji kanalizacji deszczowej w drenarskiej</t>
  </si>
  <si>
    <t>Instalacja nawadniania</t>
  </si>
  <si>
    <t>Instalacja elektryczna</t>
  </si>
  <si>
    <t>Nadbudowa istniejących studzienek w płycie boiska</t>
  </si>
  <si>
    <t>Inne</t>
  </si>
  <si>
    <t>RAZEM netto</t>
  </si>
  <si>
    <t>RAZEM brutto</t>
  </si>
  <si>
    <t>j.m.</t>
  </si>
  <si>
    <t>Cena</t>
  </si>
  <si>
    <t>KOSZTORYS:</t>
  </si>
  <si>
    <t>1
d.1</t>
  </si>
  <si>
    <t>KNR 2-01
0121-02</t>
  </si>
  <si>
    <t>Roboty pomiarowe przy powierzchniowych robotach ziemnych</t>
  </si>
  <si>
    <t>Razem dział: Roboty przygotowawcze</t>
  </si>
  <si>
    <t>2
d.2</t>
  </si>
  <si>
    <t>KSNR 6
0803-06</t>
  </si>
  <si>
    <t>Mechaniczne rozebranie nawierzchni z kostki
kamiennej regularnej na podsypce piaskowej</t>
  </si>
  <si>
    <t>3
d.2</t>
  </si>
  <si>
    <t>KNR 2-31
0814-02
analogia</t>
  </si>
  <si>
    <t>Rozebranie obrzeży 8x30 cm</t>
  </si>
  <si>
    <t>4
d.2</t>
  </si>
  <si>
    <t>KSNR 6
0801-02</t>
  </si>
  <si>
    <t>Rozebranie podbudowy z kruszywa gr. 15 cm mechanicznie</t>
  </si>
  <si>
    <t>5
d.2</t>
  </si>
  <si>
    <t>KNR-W 2-01
0119-01</t>
  </si>
  <si>
    <t>Usunięcie warstwy ziemi urodzajnej (humusu) o grubości do 15 cm za pomocą spycharek - na odkład
- nawierzchnia boiska</t>
  </si>
  <si>
    <t>6
d.2</t>
  </si>
  <si>
    <t>KNR 2-31
0101-01
0101-02</t>
  </si>
  <si>
    <t>Mechaniczne wykonanie koryta na całej szerokości jezdni i chodników w gruncie kat. I-IV głębokości 27 cm - podbudowa boiska</t>
  </si>
  <si>
    <t>7
d.2</t>
  </si>
  <si>
    <t>KNR-W 2-01
0231-03</t>
  </si>
  <si>
    <t>Roboty ziemne wykonywane ładowarkami kołowymi o pojemności łyżki 2.00 m3 z transportem urobku samochodami samowyładowczymi na odległość do 1 km lub na odkład; grunt kat. I-II</t>
  </si>
  <si>
    <t>8
d.2</t>
  </si>
  <si>
    <t>KNR-W 2-01
0210-03</t>
  </si>
  <si>
    <t>Nakłady uzupełniające za każde dalsze rozpoczęte
0.5 km transportu ponad 1 km samochodami samowyładowczymi po drogach utwardzonych ziemi kat. I-II
Krotność = 20</t>
  </si>
  <si>
    <t>9
d.2</t>
  </si>
  <si>
    <t>KALKULACJ
A WŁASNA</t>
  </si>
  <si>
    <t>Utylizacja ziemi</t>
  </si>
  <si>
    <t>10
d.2</t>
  </si>
  <si>
    <t>KNR 2-31
0818-08
analogia</t>
  </si>
  <si>
    <t>Demontaż tulei do bramek piłkarskich</t>
  </si>
  <si>
    <t>11
d.2</t>
  </si>
  <si>
    <t>Demontaż tulei do bramek do futbolu amerykańskiego</t>
  </si>
  <si>
    <t>12
d.2</t>
  </si>
  <si>
    <t>KNPnRPDE
69-170d</t>
  </si>
  <si>
    <t>Rozbiórka betonu niezbrojonego - fundamenty tulei</t>
  </si>
  <si>
    <t>13
d.2</t>
  </si>
  <si>
    <t>KNR 19-01
0118-13</t>
  </si>
  <si>
    <t>Wywóz gruzu spryzmowanego samochodami samowyładowczymi na odl. do 1 km</t>
  </si>
  <si>
    <t>14
d.2</t>
  </si>
  <si>
    <t>KNR 19-01
0118-14</t>
  </si>
  <si>
    <t>Wywóz gruzu spryzmowanego samochodami samowyładowczymi - dodatek za każde dalsze 0,5 km ponad 1 km
Krotność = 20</t>
  </si>
  <si>
    <t>15
d.2</t>
  </si>
  <si>
    <t>Utylizacja gruzu</t>
  </si>
  <si>
    <t>Razem dział: Roboty rozbiórkowe i demontażowe - boisko</t>
  </si>
  <si>
    <t>16
d.3</t>
  </si>
  <si>
    <t>KNR 2-31
0401-01</t>
  </si>
  <si>
    <t>Rowki pod krawężniki i ławy krawężnikowe o
wymiarach 20x20 cm w gruncie kat.I-II`</t>
  </si>
  <si>
    <t>17
d.3</t>
  </si>
  <si>
    <t>KNR 2-31
0402-04</t>
  </si>
  <si>
    <t>Ława pod krawężniki betonowa z oporem</t>
  </si>
  <si>
    <t>18
d.3</t>
  </si>
  <si>
    <t>KNR 2-31
0407-05</t>
  </si>
  <si>
    <t>Obrzeża betonowe o wymiarach 30x8 cm na podsypce cementowo-piaskowej z wypełnieniem spoin zaprawą cementową</t>
  </si>
  <si>
    <t>19
d.3</t>
  </si>
  <si>
    <t>KNKRB 6
0904-03</t>
  </si>
  <si>
    <t>Chude betony z pospółki wytwarzane w betoniarkach
500 dm3 na dolne warstwy podbudowy o Rm 70 KG/cm2</t>
  </si>
  <si>
    <t>20
d.3</t>
  </si>
  <si>
    <t>KNKRB 6
0102-06</t>
  </si>
  <si>
    <t>Podsypka cementowo-piaskowa zagęszczana mechanicznie</t>
  </si>
  <si>
    <t>21
d.3</t>
  </si>
  <si>
    <t>KSNR 6
0502-03</t>
  </si>
  <si>
    <t>Chodniki z kostki brukowej betonowej grubości 8 cm na podsypce cementowo-piaskowej z wypełnieniem spoin piaskiem</t>
  </si>
  <si>
    <t>22
d.3</t>
  </si>
  <si>
    <t>KNKRB 1
0221-05</t>
  </si>
  <si>
    <t>Zagęszczenie gruntu kat. II walcami ciągnionymi i
samojezdnymi w korytach pod drogi</t>
  </si>
  <si>
    <t>23
d.3</t>
  </si>
  <si>
    <t>KNR 2-31
0104-07</t>
  </si>
  <si>
    <t>Warstwy odsączające z piasku w korycie lub na całej szerokości drogi, wykonanie i zagęszczanie mechaniczne - grubość warstwy po zagęszczeniu 10 cm</t>
  </si>
  <si>
    <t>24
d.3</t>
  </si>
  <si>
    <t>KNR 2-23
0104-01
0104-02</t>
  </si>
  <si>
    <t>Podbudowa z kruszyw łamanych - warstwa dolna o grubości 10 cm</t>
  </si>
  <si>
    <t>25
d.3</t>
  </si>
  <si>
    <t>KNR 2-23
0110-03
0110-04</t>
  </si>
  <si>
    <t>Podbudowa z kruszyw łamanych - warstwa górna o grubości 12 cm</t>
  </si>
  <si>
    <t>26
d.3</t>
  </si>
  <si>
    <t>KNK 2-06
0106-03</t>
  </si>
  <si>
    <t>Warstwa odcinająca z miału kamiennego. Grubość po zagęszczeniu do 6 cm - 4cm</t>
  </si>
  <si>
    <t>27
d.3</t>
  </si>
  <si>
    <t>DANE RYNKOWE</t>
  </si>
  <si>
    <t>Shockpad typu EL in-situ o gr. 30mm - w obrębie pola bezpiecznego gry do piłki nożnej i futbolu amerykańskiego</t>
  </si>
  <si>
    <t>28
d.3</t>
  </si>
  <si>
    <t>DANE
RYNKOWE</t>
  </si>
  <si>
    <t>Trawa syntetyczna boiska  zasyp korkiem naturalnym
- dostawa i montaż - w obrębie pola bezpiecznego gry do piłki nożnej i futbolu amerykańskiego</t>
  </si>
  <si>
    <t>29
d.3</t>
  </si>
  <si>
    <t>Trawa syntetyczna zakola i obszar poza polem bezpiecznym pola gry do piłki noznej i futbolu amerykańskiego - dostawa i montaż</t>
  </si>
  <si>
    <t>30
d.3</t>
  </si>
  <si>
    <t>Podbudowa z kruszyw łamanych - warstwa górna o grubości 3 cm - warstwa wyrównawcza dla trawy poza polem bezpiecznym pola gry do piłki noznej i futbolu amerykańskiego</t>
  </si>
  <si>
    <t>31
d.3</t>
  </si>
  <si>
    <t>KNR 2-23
0308-03
analogia</t>
  </si>
  <si>
    <t>Wykonanie fundamentów betonowych z betonu
żwirowego o obj.0.6 m3 - fundament pod bramki do piłki nożnej</t>
  </si>
  <si>
    <t>32
d.3</t>
  </si>
  <si>
    <t>KNR 4-02
0121-01
analogia</t>
  </si>
  <si>
    <t>Dostawa i montaż bramek do piłki nożnej</t>
  </si>
  <si>
    <t>33
d.3</t>
  </si>
  <si>
    <t>Wykonanie fundamentów betonowych z betonu żwirowego o obj.0.6 m3 - fundament pod słupy bramek do futbolu amerykańskiego</t>
  </si>
  <si>
    <t>34
d.3</t>
  </si>
  <si>
    <t>Dostawa i montaż pylonów do futbolu amerykańskiego</t>
  </si>
  <si>
    <t>35
d.3</t>
  </si>
  <si>
    <t>Dostawa i montaż flag narożnych do piłki nożnej</t>
  </si>
  <si>
    <t>36
d.3</t>
  </si>
  <si>
    <t>Dostawa i montaż osłona słupków do futbolu amerykańskiego</t>
  </si>
  <si>
    <t>37
d.3</t>
  </si>
  <si>
    <t>Dostawa i montaż wiat stadionowych dla zawodników</t>
  </si>
  <si>
    <t>Razem dział: Roboty remontowo - budowlane - boisko</t>
  </si>
  <si>
    <t>38
d.4</t>
  </si>
  <si>
    <t>KNR 19-01
0205-11</t>
  </si>
  <si>
    <t>Nacięcie podłoża betonowego</t>
  </si>
  <si>
    <t>39
d.4</t>
  </si>
  <si>
    <t>Rozbiórka betonu niezbrojonego</t>
  </si>
  <si>
    <t>40
d.4</t>
  </si>
  <si>
    <t>Rozebranie podbudowy z kruszywa gr. 15 cm mechanicznie - 20cm
Krotność = 1,33</t>
  </si>
  <si>
    <t>41
d.4</t>
  </si>
  <si>
    <t>KNR-W 2-01
0215-07</t>
  </si>
  <si>
    <t>Wykopy jamiste wykonywane koparkami podsiębiernymi 0.60 m3 na odkład w gruncie kat. I-II</t>
  </si>
  <si>
    <t>42
d.4</t>
  </si>
  <si>
    <t>43
d.4</t>
  </si>
  <si>
    <t>44
d.4</t>
  </si>
  <si>
    <t>45
d.4</t>
  </si>
  <si>
    <t>46
d.4</t>
  </si>
  <si>
    <t>47
d.4</t>
  </si>
  <si>
    <t>48
d.4</t>
  </si>
  <si>
    <t>KNR 2-01
0326-03
0327-03</t>
  </si>
  <si>
    <t>Umocnienie pionowych ścian wykopów o gł. do 6 m pod obiekty specjalne w gruntach nawodnionych kat. I-II balami drewnianymi wraz z rozbiórką</t>
  </si>
  <si>
    <t>49
d.4</t>
  </si>
  <si>
    <t>TZKNBK II
-51</t>
  </si>
  <si>
    <t>Odwodnienie wykopu - zainstalowanie pompy przeponowej</t>
  </si>
  <si>
    <t>50
d.4</t>
  </si>
  <si>
    <t>TZKNBK II
-52</t>
  </si>
  <si>
    <t>Odwodnienie wykopu - pompowanie wody</t>
  </si>
  <si>
    <t>m-g</t>
  </si>
  <si>
    <t>51
d.4</t>
  </si>
  <si>
    <t>52
d.4</t>
  </si>
  <si>
    <t>53
d.4</t>
  </si>
  <si>
    <t>KNR 5-04
1409-03
analogia</t>
  </si>
  <si>
    <t>Montaż zbiornika głównego 10 m3 ze studzienką wlewowo-włazową - zbiornik na wodę deszczową</t>
  </si>
  <si>
    <t>54
d.4</t>
  </si>
  <si>
    <t>KNR 2-25
0519-03</t>
  </si>
  <si>
    <t>Studzienki kanalizacyjne rewizyjne z kręgów betonowych w gotowym wykopie do głębokości 2 m - budowa - studzienka złazowa do zbiornika
Krotność = 0,62</t>
  </si>
  <si>
    <t>55
d.4</t>
  </si>
  <si>
    <t>Podsypka cementowo-piaskowa zagęszczana mechanicznie - obsypanie zbiorników po bokach</t>
  </si>
  <si>
    <t>56
d.4</t>
  </si>
  <si>
    <t>KNR 2-02
1916-02
analogia</t>
  </si>
  <si>
    <t>Betonowanie płyt niezbrojonych i podbetonu o grubości 15 cm - płyta betonowa dociążająca na zbiornikach</t>
  </si>
  <si>
    <t>57
d.4</t>
  </si>
  <si>
    <t>KNR 2-28
0506-01</t>
  </si>
  <si>
    <t>Przykanaliki z rur kielichowych z PVC o śr. nom. 100 mm - przelew</t>
  </si>
  <si>
    <t>58
d.4</t>
  </si>
  <si>
    <t>KNR 2-31
0104-07
0104-08</t>
  </si>
  <si>
    <t>Warstwy odsączające z piasku w korycie lub na całej szerokości drogi, wykonanie i zagęszczanie mechaniczne - grubość warstwy po zagęszczeniu 79 cm</t>
  </si>
  <si>
    <t>59
d.4</t>
  </si>
  <si>
    <t>Podbudowa z kruszyw łamanych - warstwa dolna o grubości 20 cm</t>
  </si>
  <si>
    <t>60
d.4</t>
  </si>
  <si>
    <t>KNK 2-06
0306-03
analogia</t>
  </si>
  <si>
    <t>Nawierzchnia betonowa w jezdni - warstwa górna grubości do 20 cm</t>
  </si>
  <si>
    <t>Razem dział: Zbiorniki retencyjne</t>
  </si>
  <si>
    <t>61
d.5</t>
  </si>
  <si>
    <t>KNKRB 1
0402-01</t>
  </si>
  <si>
    <t>Wykopy ręczne rowów i kanałów o głębokości 1 m szerokości do 2.5 m w kat. gruntu I-II - odkopanie studzienek rewizyjnych kanalizacji deszczowej i drenarskich</t>
  </si>
  <si>
    <t>62
d.5</t>
  </si>
  <si>
    <t>KNNR-W 10
2504-03
analogia</t>
  </si>
  <si>
    <t>Oczyszczenie studzienek kanalizacji deszczowej krytych śr. 0,50-0,60 z namułu gr. do 25 cm</t>
  </si>
  <si>
    <t>63
d.5</t>
  </si>
  <si>
    <t>KNNR-W 10
2504-03</t>
  </si>
  <si>
    <t>Oczyszczenie studzienek drenarskich krytych śr.
0,50-0,60 z namułu gr. do 25 cm</t>
  </si>
  <si>
    <t>64
d.5</t>
  </si>
  <si>
    <t>KNR DC-12
0504-01</t>
  </si>
  <si>
    <t>Oczyszczenie rur kanalizacji wtórnej metodą pneumatyczną - w obrębie boiska</t>
  </si>
  <si>
    <t>odc.</t>
  </si>
  <si>
    <t>65
d.5</t>
  </si>
  <si>
    <t>KNNR-W 10
2318-07</t>
  </si>
  <si>
    <t>Wykopy ręczne pod budowle - zasypanie wykopu i
wnęk budowli z ubiciem; grunt kat. I-II</t>
  </si>
  <si>
    <t>66
d.5</t>
  </si>
  <si>
    <t>KNNR-W 10
2504-02
analogia</t>
  </si>
  <si>
    <t>Oczyszczenie studzienek drenarskich z włazem powierzchniowym śr. 0,80-1,00 z namułu gr. do 50 cm - studnie zbiorcze</t>
  </si>
  <si>
    <t>67
d.5</t>
  </si>
  <si>
    <t>Oczyszczenie rur kanalizacji wtórnej metodą
pneumatyczną - instalacje zbiorcze i odpływowe</t>
  </si>
  <si>
    <t>Razem dział: Czyszczenie instalacji kanalizacji deszczowej w drenarskiej</t>
  </si>
  <si>
    <t>68
d.6</t>
  </si>
  <si>
    <t>KNR-W 2-01
0408-01</t>
  </si>
  <si>
    <t>Wykopy ręczne rowów i kanałów o szerokości dna do 1 m - kat. gruntu I-II - głębokość 1.0 m</t>
  </si>
  <si>
    <t>69
d.6</t>
  </si>
  <si>
    <t>KNR 2-28
0506-02
z.sz.3.4. 9906-1</t>
  </si>
  <si>
    <t>Przykanaliki z rur kielichowych z PVC o śr. nom. 150 mm - montaż rur i kształtek w wykopach nieumocnionych</t>
  </si>
  <si>
    <t>70
d.6</t>
  </si>
  <si>
    <t>Przykanaliki z rur kielichowych z PVC o śr. nom. 150 mm - montaż rur i kształtek w wykopach nieumocnionych - dodatkowe rury wynikające z przesunięcia osadników</t>
  </si>
  <si>
    <t>71
d.6</t>
  </si>
  <si>
    <t>KNR 2-28
0506-03
z.sz.3.4. 9906-1</t>
  </si>
  <si>
    <t>Przykanaliki z rur kielichowych z PVC o śr. nom. 200 mm - montaż rur i kształtek w wykopach nieumocnionych</t>
  </si>
  <si>
    <t>72
d.6</t>
  </si>
  <si>
    <t>E-0510
051052-01
analogia</t>
  </si>
  <si>
    <t>Zasypywanie rowów ręcznie w gruncie kat. I-II</t>
  </si>
  <si>
    <t>73
d.6</t>
  </si>
  <si>
    <t>KNR 13-12
0217-06</t>
  </si>
  <si>
    <t>Zagęszczanie zasypanych wgłębień lub nasypów zagęszczarkami wibracyjnymi</t>
  </si>
  <si>
    <t>74
d.6</t>
  </si>
  <si>
    <t>KNNR 4
1423-06
analogia</t>
  </si>
  <si>
    <t>Montaż pokryw dostępowych typu ACO z wypełnieniem trawą syntetyczną i podkładem elastycznym. - C250 - studzienki żelbetowe ujęte są w dokumentacji projektowej z lipca 2023r. Pracowni MD-Projekt</t>
  </si>
  <si>
    <t>Razem dział: Kanalizacja deszczowa</t>
  </si>
  <si>
    <t>75
d.7</t>
  </si>
  <si>
    <t>76
d.7</t>
  </si>
  <si>
    <t>77
d.7</t>
  </si>
  <si>
    <t>78
d.7</t>
  </si>
  <si>
    <t>79
d.7</t>
  </si>
  <si>
    <t>80
d.7</t>
  </si>
  <si>
    <t>81
d.7</t>
  </si>
  <si>
    <t>82
d.7</t>
  </si>
  <si>
    <t>KNR 7-08
0904-02</t>
  </si>
  <si>
    <t>Przekucie otworów przez ściany i stropy z betonu</t>
  </si>
  <si>
    <t>dm3</t>
  </si>
  <si>
    <t>83
d.7</t>
  </si>
  <si>
    <t>S-219
1400-07</t>
  </si>
  <si>
    <t>Rury ochronne (osłonowe) z tworzyw o śr.nom. 140
mm</t>
  </si>
  <si>
    <t>84
d.7</t>
  </si>
  <si>
    <t>KNR AT-38
0503-04</t>
  </si>
  <si>
    <t>Uszczelnienie miejsc przebić</t>
  </si>
  <si>
    <t>msc.</t>
  </si>
  <si>
    <t>85
d.7</t>
  </si>
  <si>
    <t>KNR 2-18
0108-03</t>
  </si>
  <si>
    <t>Sieci wodociągowe w miastach - rurociągi z polichlorku winylu (PCW) ciśnieniowe o śr. zewn. 110
mm</t>
  </si>
  <si>
    <t>86
d.7</t>
  </si>
  <si>
    <t>KNR 0-35
0112-04
analogia</t>
  </si>
  <si>
    <t>Pompa głębinowa</t>
  </si>
  <si>
    <t>87
d.7</t>
  </si>
  <si>
    <t>KNR 13-14
0701-04
analogia</t>
  </si>
  <si>
    <t>Montaż szafy sterowej systemu nawadniania</t>
  </si>
  <si>
    <t>88
d.7</t>
  </si>
  <si>
    <t>89
d.7</t>
  </si>
  <si>
    <t>90
d.7</t>
  </si>
  <si>
    <t>91
d.7</t>
  </si>
  <si>
    <t>92
d.7</t>
  </si>
  <si>
    <t>KNR 2-18
0614-03
analogia</t>
  </si>
  <si>
    <t>Studnie rewizyjne z kręgów betonowych o śr. 1000 mm wykonywane metodą studniarską o głębokości do 3 m w gruncie kat. IV</t>
  </si>
  <si>
    <t>93
d.7</t>
  </si>
  <si>
    <t>KNR 2-18
0626-04</t>
  </si>
  <si>
    <t>Kominy włazowe z kręgów betonowych - pokrywa nadstudzienna żelbetowa z pierścieniem odciążającym i włazem dla kominów o śr. 80 cm</t>
  </si>
  <si>
    <t>94
d.7</t>
  </si>
  <si>
    <t>95
d.7</t>
  </si>
  <si>
    <t>96
d.7</t>
  </si>
  <si>
    <t>KNR 2-18
0305-03</t>
  </si>
  <si>
    <t>Zasuwy żeliwne klinowe owalne kołnierzowe z obudową o śr. 100 mm montowane sprzętem ręcznym - zawór antyskarzeniowy dn110</t>
  </si>
  <si>
    <t>97
d.7</t>
  </si>
  <si>
    <t>KNR 2-18
0305-02</t>
  </si>
  <si>
    <t>Zasuwy żeliwne klinowe owalne kołnierzowe z obudową o śr. 80 mm montowane sprzętem ręcznym
- zawór antyskarzeniowy dn80</t>
  </si>
  <si>
    <t>Razem dział: Instalacja nawadniania</t>
  </si>
  <si>
    <t>98
d.8</t>
  </si>
  <si>
    <t>KNR 13-23
0108-05</t>
  </si>
  <si>
    <t>Rozbiórka nawierzchni drogi z asfaltobetonu</t>
  </si>
  <si>
    <t>99
d.8</t>
  </si>
  <si>
    <t>KNR 2-01
0319-01</t>
  </si>
  <si>
    <t>Wykopy liniowe o ścianach pionowych w gruntach nawodnionych kat. I-II</t>
  </si>
  <si>
    <t>100
d.8</t>
  </si>
  <si>
    <t>KNNR 5
0707-03</t>
  </si>
  <si>
    <t>Układanie kabli o masie do 2.0 kg/m w rowach kablowych ręcznie - 5x25mm2 YKY</t>
  </si>
  <si>
    <t>101
d.8</t>
  </si>
  <si>
    <t>KNNR 5
0726-09</t>
  </si>
  <si>
    <t>Zarobienie na sucho końca kabla 5-żyłowego o przekroju żył do 16 mm2 na napięcie do 1 kV o izolacji i powłoce z tworzyw sztucznych</t>
  </si>
  <si>
    <t>102
d.8</t>
  </si>
  <si>
    <t>S-219
1400-03</t>
  </si>
  <si>
    <t>Rury ochronne (osłonowe) z tworzyw o śr.nom. 75 mm - AROT</t>
  </si>
  <si>
    <t>103
d.8</t>
  </si>
  <si>
    <t>104
d.8</t>
  </si>
  <si>
    <t>Zagęszczanie zasypanych wgłębień lub nasypów
zagęszczarkami wibracyjnymi</t>
  </si>
  <si>
    <t>105
d.8</t>
  </si>
  <si>
    <t>KNNR 5
1302-04</t>
  </si>
  <si>
    <t>Badanie linii kablowej nn - kabel 5-żyłowy</t>
  </si>
  <si>
    <t>106
d.8</t>
  </si>
  <si>
    <t>KNNR 5
1304-01</t>
  </si>
  <si>
    <t>Badania i pomiary instalacji uziemiającej (pierwszy pomiar)</t>
  </si>
  <si>
    <t>107
d.8</t>
  </si>
  <si>
    <t>KNNR 5
1304-05</t>
  </si>
  <si>
    <t>Badania i pomiary instalacji skuteczności zerowania (pierwszy pomiar)</t>
  </si>
  <si>
    <t>108
d.8</t>
  </si>
  <si>
    <t>109
d.8</t>
  </si>
  <si>
    <t>KNR 2-31
0310-05
0310-06</t>
  </si>
  <si>
    <t>Nawierzchnia z mieszanek mineralno-bitumicznych grysowych - warstwa ścieralna asfaltowa - grubość po zagęszczeniu 4 cm</t>
  </si>
  <si>
    <t>Razem dział: Instalacja elektryczna</t>
  </si>
  <si>
    <t>110
d.9</t>
  </si>
  <si>
    <t>KNR 2-31
1406-03</t>
  </si>
  <si>
    <t>Regulacja pionowa studzienek dla włazów kanałowych</t>
  </si>
  <si>
    <t>111
d.9</t>
  </si>
  <si>
    <t>KNR 2-18
0626-04
analogia</t>
  </si>
  <si>
    <t>Pokrywa nadstudzienna żelbetowa z pierścieniem odciążającym</t>
  </si>
  <si>
    <t>112
d.9</t>
  </si>
  <si>
    <t>Montaż pokryw dostępowych typu ACO z wypełnieniem trawą syntetyczną i podkładem elastycznym. - C250</t>
  </si>
  <si>
    <t>Razem dział: Nadbudowa istniejących studzienek w płycie boiska</t>
  </si>
  <si>
    <t>113 d.10</t>
  </si>
  <si>
    <t>TZKNC N-K/
XVII t.01-c.3
analogia</t>
  </si>
  <si>
    <t>Inwentaryzacja - geodezyjna inwentaryzacja powykonawcza</t>
  </si>
  <si>
    <t>obiekt</t>
  </si>
  <si>
    <t>Razem dział: Inne</t>
  </si>
  <si>
    <t>Nr ST</t>
  </si>
  <si>
    <t>D - 09.01.01</t>
  </si>
  <si>
    <t>Zabezpieczenie pni drzew na czas prowadzenia robót</t>
  </si>
  <si>
    <t>Wygrodzenie terenów zieleni wokół drzew ogrodzeniem budowlanym na czas prowadzenia robót</t>
  </si>
  <si>
    <t>mb</t>
  </si>
  <si>
    <t>KNR 2-01 0103-04, 2-01 0105-04, 2-01 0110-01, 2-01 0110-02</t>
  </si>
  <si>
    <t>Wycinka drzew o obwodzie pow. 101-200 cm wraz z karczowaniem korzeni</t>
  </si>
  <si>
    <t>KNR 2-21 0301-07 analogia</t>
  </si>
  <si>
    <t>Zakup i sadzenie drzew liściastych wraz z trzyletnią gwarancyjną - dąb szypułkowy obwodach pni 14-16 cm, materiał klasy I, z zabezpieczoną bryłą korzeniową (jutą i siatką drucianą), 3 razy szkółkowane, symetryczna korona, liczba pędów wg gatunku/odmiany określona w projekcie, korona na wys. 2,2-2,4 m  wraz z zaprawą dołów o wymiarach 1,5x1,5x0,7m (ziemią urodzajną), wykonaniem opalikowania (3 paliki + rygle + wiązania), misy średnicy 1,5 m i wyłożeniem warstwą mulczu miąższości 5 cm</t>
  </si>
  <si>
    <t>suma brutto</t>
  </si>
  <si>
    <t>Pozycje kosztorysowe</t>
  </si>
  <si>
    <t>Nazwa</t>
  </si>
  <si>
    <t>1.1.1 - 1.4.16</t>
  </si>
  <si>
    <t>Zasilanie i rozdział energii</t>
  </si>
  <si>
    <t>1.1.1 - 1.1.9</t>
  </si>
  <si>
    <t>Wymiana transformatora</t>
  </si>
  <si>
    <t>1.2.1 - 1.2.5</t>
  </si>
  <si>
    <t>Zabudowa rozdzielni RNN1</t>
  </si>
  <si>
    <t>1.3.1 - 1.3.5</t>
  </si>
  <si>
    <t>Zabudowa rozdzielni RA-M</t>
  </si>
  <si>
    <t>1.4.1 - 1.4.16</t>
  </si>
  <si>
    <t>Złącze do przyłączenia agregatu prądotwórczego ZK-
AG</t>
  </si>
  <si>
    <t>2.1.1 - 2.10.2</t>
  </si>
  <si>
    <t>Oświetlenie stadionu</t>
  </si>
  <si>
    <t>2.1.1 - 2.1.9</t>
  </si>
  <si>
    <t>Zabudowa fundamentów słupów oświetleniowych</t>
  </si>
  <si>
    <t>2.2.1 - 2.2.10</t>
  </si>
  <si>
    <t>2.3.1 - 2.3.6</t>
  </si>
  <si>
    <t>2.4.1 - 2.4.3</t>
  </si>
  <si>
    <t>Zabudowa rozdzielnic masztów</t>
  </si>
  <si>
    <t>2.5.1 - 2.5.32</t>
  </si>
  <si>
    <t>Linie kablowe ziemne zasilania podstawowego</t>
  </si>
  <si>
    <t>2.6.1 - 2.6.13</t>
  </si>
  <si>
    <t>Linie kablowe ziemne zasilania rezerwowego</t>
  </si>
  <si>
    <t>2.7.1 - 2.7.17</t>
  </si>
  <si>
    <t>Doświetlenie linii ustawienia zawodników</t>
  </si>
  <si>
    <t>2.8.1 - 2.8.8</t>
  </si>
  <si>
    <t>Oświetlenie parku maszyn</t>
  </si>
  <si>
    <t>2.9.1 - 2.9.30</t>
  </si>
  <si>
    <t>Linie kablowe sterowania oświetleniem</t>
  </si>
  <si>
    <t>2.10.1 – 2.10.2</t>
  </si>
  <si>
    <t>Pozostałe: nadzory branżowe, geodezja powykonawcza</t>
  </si>
  <si>
    <t>3.1.1 - 3.3.13</t>
  </si>
  <si>
    <t>3.1.1 - 3.1.14</t>
  </si>
  <si>
    <t>Instalacja zasilania wieży sędziowskiej</t>
  </si>
  <si>
    <t>3.2.1 - 3.2.11</t>
  </si>
  <si>
    <t>Instalacja zasilania złącz z gniazdami</t>
  </si>
  <si>
    <t>3.3.1 - 3.3.13</t>
  </si>
  <si>
    <t>Instalacja zasilania z montażem telebimu</t>
  </si>
  <si>
    <t>RAZEM BRUTTO</t>
  </si>
  <si>
    <t>Nr spec. techn.</t>
  </si>
  <si>
    <t>Jedn. przedm.</t>
  </si>
  <si>
    <t>Budowa nowego oświetlenia stadionowego na obiekcie kompleksu Golęcin w Poznaniu przy ul. Warmińskiej 1 dz. nr 18/2</t>
  </si>
  <si>
    <t>45311200-
2</t>
  </si>
  <si>
    <t>Zasilanie i rozdział energii
CPV: 45311200-2  -  Roboty w zakresie instalacji elektrycznych</t>
  </si>
  <si>
    <t>1.1.
1</t>
  </si>
  <si>
    <t>SST 01
pkt.5</t>
  </si>
  <si>
    <t>KNR 5-14
0411-06
analogia</t>
  </si>
  <si>
    <t>1.1.
2</t>
  </si>
  <si>
    <t>Dostawa transformatora
Transformator suchy żywiczny o mocy 630kVA 15,0/ 0,4kV Al/Al  i parametrach określonych w projekcie</t>
  </si>
  <si>
    <t>1.1.
3</t>
  </si>
  <si>
    <t>KNR 5-15
0701-05
analogia</t>
  </si>
  <si>
    <t>1.1.
4</t>
  </si>
  <si>
    <t>KNR 5-10
0116-03</t>
  </si>
  <si>
    <t>Układanie kabli jednożyłowych o masie do 2.0 kg/m na napięcie znamionowe poniżej 110 kV w budynkach, budowlach lub na estakadach z mocowa- niem
3x YHAKXS 1x120/50   12/20kV</t>
  </si>
  <si>
    <t>1.1.
5</t>
  </si>
  <si>
    <t>KNR 5-10
0611-05
analogia</t>
  </si>
  <si>
    <t>1.1.
6</t>
  </si>
  <si>
    <t>KNR 5-15
0702-01</t>
  </si>
  <si>
    <t>Podłączenie przewodu prądowego do transformatorów dla napięcia do 30 kV</t>
  </si>
  <si>
    <t>podłącz.</t>
  </si>
  <si>
    <t>1.1.
7</t>
  </si>
  <si>
    <t>KNR 5-15
0702-02</t>
  </si>
  <si>
    <t>Podłączenie bednarki uziemiającej do transformato- rów dla napięcia do 30 kV</t>
  </si>
  <si>
    <t>1.1.
8</t>
  </si>
  <si>
    <t>KNP 18
1311-01.
01</t>
  </si>
  <si>
    <t>Pomiar transformatora 2-uzwojeniowego grupy III</t>
  </si>
  <si>
    <t>1.1.
9</t>
  </si>
  <si>
    <t>KNNR 5
1302-01</t>
  </si>
  <si>
    <t>Badanie linii kablowej S.N.</t>
  </si>
  <si>
    <t>1.2.
1</t>
  </si>
  <si>
    <t>KNNR 5
0405-09</t>
  </si>
  <si>
    <t>1.2.
2</t>
  </si>
  <si>
    <t>KNNR 5
0715-04</t>
  </si>
  <si>
    <t>Układanie kabli o masie do 3.0 kg/m w budynkach, budowlach lub na estakadach z mocowaniem
2x + 3x2x (YKXS 1x240 mm2   0,6/1kV)</t>
  </si>
  <si>
    <t>1.2.
3</t>
  </si>
  <si>
    <t>KNNR 5
0726-12</t>
  </si>
  <si>
    <t>1.2.
4</t>
  </si>
  <si>
    <t>KNNR 5
1302-03</t>
  </si>
  <si>
    <t>Badanie linii kablowej nn - kabel 4-żyłowy</t>
  </si>
  <si>
    <t>1.2.
5</t>
  </si>
  <si>
    <t>KNP 18
1301-01.
01</t>
  </si>
  <si>
    <t>Pomiary rozdzielnic prądu zmiennego lub stałego nis-
kiego napięcia do 5 pól</t>
  </si>
  <si>
    <t>1.3.
1</t>
  </si>
  <si>
    <t>1.3.
2</t>
  </si>
  <si>
    <t>Układanie kabli o masie do 3.0 kg/m w budynkach, budowlach lub na estakadach z mocowaniem YAKXS 5x120 mm2   0,6/1kV</t>
  </si>
  <si>
    <t>1.3.
3</t>
  </si>
  <si>
    <t>KNNR 5
0726-11</t>
  </si>
  <si>
    <t>1.3.
4</t>
  </si>
  <si>
    <t>1.3.
5</t>
  </si>
  <si>
    <t>Pomiary rozdzielnic prądu zmiennego lub stałego nis- kiego napięcia do 5 pól</t>
  </si>
  <si>
    <t>Złącze do przyłączenia agregatu prądotwórczego ZK-AG</t>
  </si>
  <si>
    <t>1.4.
1</t>
  </si>
  <si>
    <t>KNR 5-12
0101-02</t>
  </si>
  <si>
    <t>Odtworzenie (wytyczenie) trasy lini w terenie przejrzys- tym</t>
  </si>
  <si>
    <t>km</t>
  </si>
  <si>
    <t>0,016</t>
  </si>
  <si>
    <t>1.4.
2</t>
  </si>
  <si>
    <t>KNNR-W 9
1103-0311
analogia</t>
  </si>
  <si>
    <t>Przepusty z rur o śr. 80-120 mm w ścianach z betonu o gr. 20-30 cm
Rura osłonowa do kabli dwuścienna karbowana o
średnicy 160 mm niebieska</t>
  </si>
  <si>
    <t>przepust.</t>
  </si>
  <si>
    <t>1.4.
3</t>
  </si>
  <si>
    <t>KNP 18
0415-01.
02
analogia</t>
  </si>
  <si>
    <t>Uszczelnienie przepustu w ścianie Przepust kablowy gazo- i wodoszczelny</t>
  </si>
  <si>
    <t>1.4.
4</t>
  </si>
  <si>
    <t>KNNR 5
0701-05
analogia</t>
  </si>
  <si>
    <t>Kopanie rowów dla kabli w sposób mechaniczny w gruncie kat. III-IV</t>
  </si>
  <si>
    <t>1.4.
5</t>
  </si>
  <si>
    <t>KNNR 5
0706-01</t>
  </si>
  <si>
    <t>1.4.
6</t>
  </si>
  <si>
    <t>KNNR 5
0705-01</t>
  </si>
  <si>
    <t>Ułożenie rur osłonowych z PCW o śr.do 140 mm Rura osłonowa do kabli gładkościenna o średnicy 160 mm niebieska</t>
  </si>
  <si>
    <t>1.4.
7</t>
  </si>
  <si>
    <t>KNP 18
0415-01.
01
analogia</t>
  </si>
  <si>
    <t>1.4.
8</t>
  </si>
  <si>
    <t>E-0510 4600-03
analogia</t>
  </si>
  <si>
    <t>Oznaczenie trasy kabla lub usytuowania muf
* punkty załamania trasy Z</t>
  </si>
  <si>
    <t>1.4.
9</t>
  </si>
  <si>
    <t>KNNR 5
0702-05</t>
  </si>
  <si>
    <t>Zasypywanie rowów dla kabli wykonanych mechanicz- nie w gruncie kat. III-IV</t>
  </si>
  <si>
    <t>1.4.
10</t>
  </si>
  <si>
    <t>KNR 2-01
0415-02</t>
  </si>
  <si>
    <t>1.4.
11</t>
  </si>
  <si>
    <t>KNNR 5
0401-02</t>
  </si>
  <si>
    <t>Złącza kablowe typu ZK1a 400 A
Złącze ZK-AG zgodnie ze schematem zasilania i para- metrami określonymi w projekcie</t>
  </si>
  <si>
    <t>1.4.
12</t>
  </si>
  <si>
    <t>1.4.
13</t>
  </si>
  <si>
    <t>KNNR 5
0713-03</t>
  </si>
  <si>
    <t>Układanie kabli o masie do 3.0 kg/m w rurach, pusta- kach lub kanałach zamkniętych
YAKXS 5x120 mm2   0,6/1kV</t>
  </si>
  <si>
    <t>1.4.
14</t>
  </si>
  <si>
    <t>1.4.
15</t>
  </si>
  <si>
    <t>1.4.
16</t>
  </si>
  <si>
    <t>KNP 18
1349-01.
01</t>
  </si>
  <si>
    <t>Pomiar złączy kablowych</t>
  </si>
  <si>
    <t>45316100-
6</t>
  </si>
  <si>
    <t>2.1.
1</t>
  </si>
  <si>
    <t>SST 02
pkt.5</t>
  </si>
  <si>
    <t>KNR 2-01
0708-04
analogia</t>
  </si>
  <si>
    <t>Wykopy mechaniczne o głębokości do 2.5 m w grun- cie kat. III-IV przy użyciu świdra mechanicznego dla słupów elektroenergetycznych
* przekopy kontrolne w miejscu posadowienia funda- mentów słupów</t>
  </si>
  <si>
    <t>2.1.
2</t>
  </si>
  <si>
    <t>KNR 2-10
0807-05</t>
  </si>
  <si>
    <t>Opuszczanie studni z kręgów żelbetowych o śr. 2.2 m w gruntach nawodnionych kat. IV przy głębokości do
5.0 m
Fundament pod słup stalowy zgodnie z opisem w pro- jekcie w zakresie konstrukcji fundamentu</t>
  </si>
  <si>
    <t>2.1.
3</t>
  </si>
  <si>
    <t>KNR 2-10
0807-06</t>
  </si>
  <si>
    <t>Opuszczanie studni z kręgów żelbetowych o śr. 2.2 m w gruntach nawodnionych kat. IV - za każdy dalszy 1 m głębokości opuszczania
Fundament pod słup stalowy zgodnie z opisem w pro- jekcie w zakresie konstrukcji fundamentu</t>
  </si>
  <si>
    <t>2.1.
4</t>
  </si>
  <si>
    <t>KNR 2-10
0701-03
analogia</t>
  </si>
  <si>
    <t>Wykonanie studni żelbetowych - zbrojenie
Zbrojenie fundamentu pod słup stalowy (pręty stalowe okrągłe żebrowane ze stali B500SP) zgodnie z opisem w projekcie w zakresie konstrukcji fundamentu</t>
  </si>
  <si>
    <t>kg</t>
  </si>
  <si>
    <t>2.1.
5</t>
  </si>
  <si>
    <t>KNR 2-10
0701-01
analogia</t>
  </si>
  <si>
    <t>Wykonanie studni żelbetowych - beton w konstrukcji
żelbetowej studni
Fundament pod słup stalowy zgodnie z opisem w pro- jekcie w zakresie konstrukcji fundamentu</t>
  </si>
  <si>
    <t>2.1.
6</t>
  </si>
  <si>
    <t>KNNR-W 9
1103-0210</t>
  </si>
  <si>
    <t>Przepusty z rur o śr. 40-80 mm w ścianach lub stro- pach z betonu o gr. 10-20 cm
Rura osłonowa do kabli dwuścienna karbowana o średnicy 75 mm niebieska w fundamencie pod słup stalowy zgodnie z opisem w projekcie w zakresie kon- strukcji fundamentu</t>
  </si>
  <si>
    <t>2.1.
7</t>
  </si>
  <si>
    <t>Uszczelnienie przepustu lub pustaka w ścianie Wkład uszczelniający do rur karbowanych i gładkoś- ciennych o średnicy 75 mm w fundamencie pod słup
stalowy zgodnie z opisem w projekcie w zakresie kon- strukcji fundamentu</t>
  </si>
  <si>
    <t>2.1.
8</t>
  </si>
  <si>
    <t>KNNR 5
0113-01</t>
  </si>
  <si>
    <t>Rury ochronne z PCW o śr.do 80 mm
Rura osłonowa do kabli dwuścienna karbowana o średnicy 75 mm niebieska w fundamencie pod słup stalowy zgodnie z opisem w projekcie w zakresie kon- strukcji fundamentu</t>
  </si>
  <si>
    <t>2.1.
9</t>
  </si>
  <si>
    <t>KNNR 5
1415-02
analogia</t>
  </si>
  <si>
    <t>Zabezpieczenie podziemnej części słupów Izolacja bitumiczna</t>
  </si>
  <si>
    <t>2.2.
1</t>
  </si>
  <si>
    <t>KNR 2-33
0208-04
analogia</t>
  </si>
  <si>
    <t>t</t>
  </si>
  <si>
    <t>2.2.
2</t>
  </si>
  <si>
    <t>KNR 2-33
0208-13
analogia</t>
  </si>
  <si>
    <t>2.2.
3</t>
  </si>
  <si>
    <t>KNR 5-06
0902-08
analogia</t>
  </si>
  <si>
    <t>maszt.</t>
  </si>
  <si>
    <t>2.2.
4</t>
  </si>
  <si>
    <t>KNR 5-08
0615-02</t>
  </si>
  <si>
    <t>2.2.
5</t>
  </si>
  <si>
    <t>KNNR 5
0605-06</t>
  </si>
  <si>
    <t>2.2.
6</t>
  </si>
  <si>
    <t>KNR 5-06
1302-03</t>
  </si>
  <si>
    <t>2.2.
7</t>
  </si>
  <si>
    <t>KNR 5-08
0617-01</t>
  </si>
  <si>
    <t>2.2.
8</t>
  </si>
  <si>
    <t>KNR 5-08
0614-02</t>
  </si>
  <si>
    <t>Mechaniczne pogrążanie uziomów prętowych w grun-
cie kat. III</t>
  </si>
  <si>
    <t>2.2.
9</t>
  </si>
  <si>
    <t>Badania i pomiary instalacji uziemiającej (pierwszy po- miar)</t>
  </si>
  <si>
    <t>2.2.
10</t>
  </si>
  <si>
    <t>KNNR 5
1304-02</t>
  </si>
  <si>
    <t>Badania i pomiary instalacji uziemiającej (każdy na- stępny pomiar)</t>
  </si>
  <si>
    <t>2.3.
1</t>
  </si>
  <si>
    <t>KNNR 5
1008-05</t>
  </si>
  <si>
    <t>2.3.
2</t>
  </si>
  <si>
    <t>KNNR 5
0713-01
analogia</t>
  </si>
  <si>
    <t>Układanie kabli o masie do 0.5 kg/m w słupach YKYżo 3x2,5 mm2   0,6/1kV</t>
  </si>
  <si>
    <t>2.3.
3</t>
  </si>
  <si>
    <t>KNNR 5
0726-05</t>
  </si>
  <si>
    <t>Zarobienie na sucho końca kabla 3-żyłowego o prze- kroju żył do 16 mm2 na napięcie do 1 kV o izolacji i powłoce z tworzyw sztucznych
Końcówka kablowa rurkowa do zaprasowywania na
żyłach Cu, typu K-2,5 mm2</t>
  </si>
  <si>
    <t>2.3.
4</t>
  </si>
  <si>
    <t>wycena indywidu- alna</t>
  </si>
  <si>
    <t>Nacelowanie (ustawienie) projektorów zgodnie z opi- sem w projekcie</t>
  </si>
  <si>
    <t>2.3.
5</t>
  </si>
  <si>
    <t>KNR 13-21
0301-03</t>
  </si>
  <si>
    <t>Pomiary natężenia oświetlenia - pierwszy komplet 5 pomiarów dokonywanych na stanowisku</t>
  </si>
  <si>
    <t>kpl.pom.</t>
  </si>
  <si>
    <t>2.3.
6</t>
  </si>
  <si>
    <t>KNR 13-21
0301-04</t>
  </si>
  <si>
    <t>Pomiary natężenia oświetlenia - każdy dalszy komplet pomiarów dokonywanych na tym samym stanowisku</t>
  </si>
  <si>
    <t>2.4.
1</t>
  </si>
  <si>
    <t>KNNR 5
0402-04</t>
  </si>
  <si>
    <t>Złącza napowietrzne Z-200
Rozdzielnica masztu RM zgodnie ze schematem zasi- lania i parametrami określonymi w projekcie</t>
  </si>
  <si>
    <t>2.4.
2</t>
  </si>
  <si>
    <t>KNNR 5
0402-03</t>
  </si>
  <si>
    <t>Złącza napowietrzne Z-100
Rozdzielnica masztu RAM zgodnie ze schematem za- silania i parametrami określonymi w projekcie</t>
  </si>
  <si>
    <t>2.4.
3</t>
  </si>
  <si>
    <t>2.5.
1</t>
  </si>
  <si>
    <t>2.5.
2</t>
  </si>
  <si>
    <t>2.5.
3</t>
  </si>
  <si>
    <t>Przepusty z rur o śr. 80-120 mm w ścianach z betonu o gr. 20-30 cm
Rura osłonowa do kabli dwuścienna karbowana o
średnicy 110 mm niebieska</t>
  </si>
  <si>
    <t>2.5.
4</t>
  </si>
  <si>
    <t>2.5.
5</t>
  </si>
  <si>
    <t>2.5.
6</t>
  </si>
  <si>
    <t>KNNR 5
0706-02</t>
  </si>
  <si>
    <t>2.5.
7</t>
  </si>
  <si>
    <t>2.5.
8</t>
  </si>
  <si>
    <t>2.5.
9</t>
  </si>
  <si>
    <t>2.5.
10</t>
  </si>
  <si>
    <t>2.5.
11</t>
  </si>
  <si>
    <t>KNNR 5
0724-04</t>
  </si>
  <si>
    <t>Wykopy pionowe ręczne dla urządzenia przeciskowe- go wraz z jego zasypaniem w gruncie nawodnionym (mokrym) kat.III-IV</t>
  </si>
  <si>
    <t>2.5.
12</t>
  </si>
  <si>
    <t>KNNR 5
0723-03</t>
  </si>
  <si>
    <t>Przewierty mechaniczne dla rury o śr.do 150 mm pod obiektami
Rura osłonowa do kabli gładkościenna o średnicy 160 mm niebieska</t>
  </si>
  <si>
    <t>2.5.
13</t>
  </si>
  <si>
    <t>2.5.
14</t>
  </si>
  <si>
    <t>KNNR 5
0723-05</t>
  </si>
  <si>
    <t>2.5.
15</t>
  </si>
  <si>
    <t>2.5.
16</t>
  </si>
  <si>
    <t>Układanie kabli o masie do 3.0 kg/m w budynkach, budowlach lub na estakadach z mocowaniem YAKXS 5x150 mm2   0,6/1kV</t>
  </si>
  <si>
    <t>2.5.
17</t>
  </si>
  <si>
    <t>Układanie kabli o masie do 3.0 kg/m w rurach, pusta- kach lub kanałach zamkniętych
YAKXS 5x150 mm2   0,6/1kV</t>
  </si>
  <si>
    <t>2.5.
18</t>
  </si>
  <si>
    <t>KNNR 5
0708-03</t>
  </si>
  <si>
    <t>2.5.
19</t>
  </si>
  <si>
    <t>2.5.
20</t>
  </si>
  <si>
    <t>2.5.
21</t>
  </si>
  <si>
    <t>2.5.
22</t>
  </si>
  <si>
    <t>2.5.
23</t>
  </si>
  <si>
    <t>2.5.
24</t>
  </si>
  <si>
    <t>KNNR 5
0715-03</t>
  </si>
  <si>
    <t>Układanie kabli o masie do 2.0 kg/m w budynkach, budowlach lub na estakadach z mocowaniem YAKXS 5x95 mm2   0,6/1kV</t>
  </si>
  <si>
    <t>2.5.
25</t>
  </si>
  <si>
    <t>Układanie kabli o masie do 3.0 kg/m w rurach, pusta- kach lub kanałach zamkniętych
YAKXS 5x95 mm2   0,6/1kV</t>
  </si>
  <si>
    <t>2.5.
26</t>
  </si>
  <si>
    <t>2.5.
27</t>
  </si>
  <si>
    <t>2.5.
28</t>
  </si>
  <si>
    <t>Układanie kabli o masie do 2.0 kg/m w budynkach, budowlach lub na estakadach z mocowaniem YAKXS 5x70 mm2   0,6/1kV</t>
  </si>
  <si>
    <t>2.5.
29</t>
  </si>
  <si>
    <t>Układanie kabli o masie do 3.0 kg/m w rurach, pusta- kach lub kanałach zamkniętych
YAKXS 5x70 mm2   0,6/1kV</t>
  </si>
  <si>
    <t>2.5.
30</t>
  </si>
  <si>
    <t>2.5.
31</t>
  </si>
  <si>
    <t>2.5.
32</t>
  </si>
  <si>
    <t>2.6.
1</t>
  </si>
  <si>
    <t>2.6.
2</t>
  </si>
  <si>
    <t>2.6.
3</t>
  </si>
  <si>
    <t>2.6.
4</t>
  </si>
  <si>
    <t>2.6.
5</t>
  </si>
  <si>
    <t>Układanie kabli o masie do 2.0 kg/m w budynkach, budowlach lub na estakadach z mocowaniem YAKXS 5x50 mm2   0,6/1kV</t>
  </si>
  <si>
    <t>2.6.
6</t>
  </si>
  <si>
    <t>Układanie kabli o masie do 3.0 kg/m w rurach, pusta- kach lub kanałach zamkniętych
YAKXS 5x50 mm2   0,6/1kV</t>
  </si>
  <si>
    <t>2.6.
7</t>
  </si>
  <si>
    <t>2.6.
8</t>
  </si>
  <si>
    <t>KNNR 5
0726-10</t>
  </si>
  <si>
    <t>2.6.
9</t>
  </si>
  <si>
    <t>Układanie kabli o masie do 2.0 kg/m w budynkach, budowlach lub na estakadach z mocowaniem YAKXS 5x35 mm2   0,6/1kV</t>
  </si>
  <si>
    <t>2.6.
10</t>
  </si>
  <si>
    <t>Układanie kabli o masie do 3.0 kg/m w rurach, pusta- kach lub kanałach zamkniętych
YAKXS 5x35 mm2   0,6/1kV</t>
  </si>
  <si>
    <t>2.6.
11</t>
  </si>
  <si>
    <t>2.6.
12</t>
  </si>
  <si>
    <t>2.6.
13</t>
  </si>
  <si>
    <t>2.7.
1</t>
  </si>
  <si>
    <t>2.7.
2</t>
  </si>
  <si>
    <t>KNR 2-01
0312-10
analogia</t>
  </si>
  <si>
    <t>Wykopanie dołów o powierzchni dna do 0.2 m2 i głę- bokości do 1.0 m (kat.gr.III)
* przekop kontrolny w miejscu posadowienia słupa</t>
  </si>
  <si>
    <t>dół.</t>
  </si>
  <si>
    <t>2.7.
3</t>
  </si>
  <si>
    <t>KNNR 5
1001-02</t>
  </si>
  <si>
    <t>2.7.
4</t>
  </si>
  <si>
    <t>KNNR 5
1002-03
analogia</t>
  </si>
  <si>
    <t>2.7.
5</t>
  </si>
  <si>
    <t>KNNR 5
1004-02</t>
  </si>
  <si>
    <t>2.7.
6</t>
  </si>
  <si>
    <t>KNR 5-14
0604-02</t>
  </si>
  <si>
    <t>Przyklejanie tabliczek opisowych - tabliczka identyfika-
cyjna</t>
  </si>
  <si>
    <t>2.7.
7</t>
  </si>
  <si>
    <t>Przyklejanie tabliczek ostrzegawczych</t>
  </si>
  <si>
    <t>2.7.
8</t>
  </si>
  <si>
    <t>KNNR 5
1003-04</t>
  </si>
  <si>
    <t>kpl.przew.</t>
  </si>
  <si>
    <t>2.7.
9</t>
  </si>
  <si>
    <t>2.7.
10</t>
  </si>
  <si>
    <t>KNNR 5
0701-03
analogia</t>
  </si>
  <si>
    <t>Kopanie rowów dla kabli w sposób ręczny w gruncie kat. IV</t>
  </si>
  <si>
    <t>2.7.
11</t>
  </si>
  <si>
    <t>2.7.
12</t>
  </si>
  <si>
    <t>2.7.
13</t>
  </si>
  <si>
    <t>KNNR 5
0702-03</t>
  </si>
  <si>
    <t>Zasypywanie rowów dla kabli wykonanych ręcznie w gruncie kat. IV</t>
  </si>
  <si>
    <t>2.7.
14</t>
  </si>
  <si>
    <t>2.7.
15</t>
  </si>
  <si>
    <t>Układanie kabli o masie do 2.0 kg/m w rowach kablo- wych ręcznie
YAKXS 5x35 mm2   0,6/1kV</t>
  </si>
  <si>
    <t>2.7.
16</t>
  </si>
  <si>
    <t>2.7.
17</t>
  </si>
  <si>
    <t>2.8.
1</t>
  </si>
  <si>
    <t>KNNR-W 9
1010-04
analogia</t>
  </si>
  <si>
    <t>Wymiana projektorów oświetleniowych posadowio- nych na ścianach budynków
Projektor oświetleniowy LED 300W o parametrach określonych w projekcie</t>
  </si>
  <si>
    <t>2.8.
2</t>
  </si>
  <si>
    <t>KNR AT- 13 0108-
04</t>
  </si>
  <si>
    <t>Konstrukcje wsporcze pod drabinki i koryta kablowe o masie do 1 kg montowane na stropie
Wspornik ścienno-sufitowy o szerokości 100 mm mo- cowany do konstrukcji zadaszenia</t>
  </si>
  <si>
    <t>2.8.
3</t>
  </si>
  <si>
    <t>KNNR 5
1008-04</t>
  </si>
  <si>
    <t>2.8.
4</t>
  </si>
  <si>
    <t>KNNR 5
0715-01</t>
  </si>
  <si>
    <t>Układanie kabli o masie do 0.5 kg/m w budynkach, budowlach lub na estakadach z mocowaniem
YKYżo 5x6 mm2   0,6/1kV</t>
  </si>
  <si>
    <t>2.8.
5</t>
  </si>
  <si>
    <t>Zarobienie na sucho końca kabla 5-żyłowego o prze- kroju żył do 16 mm2 na napięcie do 1 kV o izolacji i powłoce z tworzyw sztucznych
Końcówka kablowa rurkowa do zaprasowywania na
żyłach Cu, typu K-6 mm2</t>
  </si>
  <si>
    <t>2.8.
6</t>
  </si>
  <si>
    <t>Pomiary natężenia oświetlenia - pierwszy komplet 5
pomiarów dokonywanych na stanowisku</t>
  </si>
  <si>
    <t>2.8.
7</t>
  </si>
  <si>
    <t>2.8.
8</t>
  </si>
  <si>
    <t>2.9.
1</t>
  </si>
  <si>
    <t>KNR AL- 01 0104-
06
analogia</t>
  </si>
  <si>
    <t>2.9.
2</t>
  </si>
  <si>
    <t>KNNR 5
0406-01</t>
  </si>
  <si>
    <t>Aparaty elektryczne o masie do 2.5 kg Zasilacz 230V/12V DC</t>
  </si>
  <si>
    <t>2.9.
3</t>
  </si>
  <si>
    <t>KNR AL- 01 0111-
02</t>
  </si>
  <si>
    <t>2.9.
4</t>
  </si>
  <si>
    <t>KNR AL- 01 0105-
01
analogia</t>
  </si>
  <si>
    <t>2.9.
5</t>
  </si>
  <si>
    <t>KNNR 5
0407-01
analogia</t>
  </si>
  <si>
    <t>2.9.
6</t>
  </si>
  <si>
    <t>Ułożenie rur osłonowych z PCW o śr.do 140 mm Rura osłonowa do kabli optotelekomunikacyjnych RHDPE 110/6,3</t>
  </si>
  <si>
    <t>2.9.
7</t>
  </si>
  <si>
    <t>KNR 5-01
0602-07</t>
  </si>
  <si>
    <t>Ręczne wciąganie kabla o śr. do 30 mm w powłoce termoplastycznej do kanalizacji kablowej w otwór wol- ny
Przewód DMX typu FTPw zewnętrzny żelowany kat. 5e 4x2x0,5</t>
  </si>
  <si>
    <t>2.9.
8</t>
  </si>
  <si>
    <t>KNR 5-06
0708-01
analogia</t>
  </si>
  <si>
    <t>2.9.
9</t>
  </si>
  <si>
    <t>KNR 5-06
0710-02
analogia</t>
  </si>
  <si>
    <t>2.9.
10</t>
  </si>
  <si>
    <t>KNR 5-06
0710-06
analogia</t>
  </si>
  <si>
    <t>2.9.
11</t>
  </si>
  <si>
    <t>2.9.
12</t>
  </si>
  <si>
    <t>2.9.
13</t>
  </si>
  <si>
    <t>KNNR 5
0408-01
analogia</t>
  </si>
  <si>
    <t>2.9.
14</t>
  </si>
  <si>
    <t>KNR AL- 01 0112-
06</t>
  </si>
  <si>
    <t>2.9.
15</t>
  </si>
  <si>
    <t>2.9.
16</t>
  </si>
  <si>
    <t>KNR AL- 01 0112-
04</t>
  </si>
  <si>
    <t>2.9.
17</t>
  </si>
  <si>
    <t>2.9.
18</t>
  </si>
  <si>
    <t>2.9.
19</t>
  </si>
  <si>
    <t>2.9.
20</t>
  </si>
  <si>
    <t>ZN-97/TP S.A.-039 0506-01</t>
  </si>
  <si>
    <t>2.9.
21</t>
  </si>
  <si>
    <t>KNR AT- 14 0104-
02</t>
  </si>
  <si>
    <t>2.9.
22</t>
  </si>
  <si>
    <t>KNR AT- 14 0106-
01</t>
  </si>
  <si>
    <t>2.9.
23</t>
  </si>
  <si>
    <t>KNR AT- 14 0110-
08
analogia</t>
  </si>
  <si>
    <t>2.9.
24</t>
  </si>
  <si>
    <t>KNR AT- 14 0102-
01</t>
  </si>
  <si>
    <t>Układanie poziomego okablowania strukturalnego - odcinek poziomy, kabel miedziany
Przewód DMX typu FTPw zewnętrzny żelowany kat. 5e 4x2x0,5</t>
  </si>
  <si>
    <t>2.9.
25</t>
  </si>
  <si>
    <t>KNR AT- 14 0105-
02</t>
  </si>
  <si>
    <t>2.9.
26</t>
  </si>
  <si>
    <t>KNR AT- 15 0118-
01</t>
  </si>
  <si>
    <t>Wykonanie pomiarów torów transmisyjnych - pierwsza linia</t>
  </si>
  <si>
    <t>pomiar</t>
  </si>
  <si>
    <t>2.9.
27</t>
  </si>
  <si>
    <t>Wykonanie pomiarów torów transmisyjnych światłowo- dowych - pierwsza linia</t>
  </si>
  <si>
    <t>2.9.
28</t>
  </si>
  <si>
    <t>KNR AT- 15 0118-
02</t>
  </si>
  <si>
    <t>Wykonanie pomiarów torów transmisyjnych światłowo- dowych - każda następna linia</t>
  </si>
  <si>
    <t>2.9.
29</t>
  </si>
  <si>
    <t>KNR AL- 01 0603-
07
analogia</t>
  </si>
  <si>
    <t>Uruchomienie i pomiary linii dozorowych adresowych - do 64 adresów</t>
  </si>
  <si>
    <t>lin.</t>
  </si>
  <si>
    <t>2.9.
30</t>
  </si>
  <si>
    <t>KNR AL- 01 0604-
06
analogia</t>
  </si>
  <si>
    <t>Praca próbna i testowanie systemu sterowania DMX do 256 elementów liniowych</t>
  </si>
  <si>
    <t>2.
10</t>
  </si>
  <si>
    <t>2.
10.
1</t>
  </si>
  <si>
    <t>Koszt nadzorów branżowych</t>
  </si>
  <si>
    <t>2.
10.
2</t>
  </si>
  <si>
    <t>Koszt geodezji powykonawczej</t>
  </si>
  <si>
    <t>3.1.
1</t>
  </si>
  <si>
    <t>0,028</t>
  </si>
  <si>
    <t>3.1.
2</t>
  </si>
  <si>
    <t>3.1.
3</t>
  </si>
  <si>
    <t>3.1.
4</t>
  </si>
  <si>
    <t>3.1.
5</t>
  </si>
  <si>
    <t>3.1.
6</t>
  </si>
  <si>
    <t>3.1.
7</t>
  </si>
  <si>
    <t>3.1.
8</t>
  </si>
  <si>
    <t>3.1.
9</t>
  </si>
  <si>
    <t>3.1.
10</t>
  </si>
  <si>
    <t>3.1.
11</t>
  </si>
  <si>
    <t>3.1.
12</t>
  </si>
  <si>
    <t>3.1.
13</t>
  </si>
  <si>
    <t>3.1.
14</t>
  </si>
  <si>
    <t>3.2.
1</t>
  </si>
  <si>
    <t>Wykopanie dołów o powierzchni dna do 0.2 m2 i głę- bokości do 1.0 m (kat.gr.III)
* przekopy kontrolne w miejscach posadowienia złącz</t>
  </si>
  <si>
    <t>3.2.
2</t>
  </si>
  <si>
    <t>KNNR 5
0403-01
analogia</t>
  </si>
  <si>
    <t>Urządzenia rozdzielcze (zestawy) o masie do 20 kg na fundamencie prefabrykowanym
Złącze wolnostojące ZK-GN 4 z gniadami 32A/5P + 2x2P+Z z zabezpieczeniami zgodnie z wytycznymi projektu</t>
  </si>
  <si>
    <t>3.2.
3</t>
  </si>
  <si>
    <t>Urządzenia rozdzielcze (zestawy) o masie do 20 kg na fundamencie prefabrykowanym
Złącze wolnostojące ZK-GN 1-3 z gniadami 32A/5P + 2x2P+Z z zabezpieczeniami zgodnie z wytycznymi projektu</t>
  </si>
  <si>
    <t>3.2.
4</t>
  </si>
  <si>
    <t>Urządzenia rozdzielcze (zestawy) o masie do 20 kg na fundamencie prefabrykowanym
Złącze wolnostojące ZK-GN5 z gniazdami 63A/5P+ 32A/5P+16A/5P+4x2P+Z z zabezpieczeniami zgodnie z wytycznymi projektu</t>
  </si>
  <si>
    <t>3.2.
5</t>
  </si>
  <si>
    <t>3.2.
6</t>
  </si>
  <si>
    <t>3.2.
7</t>
  </si>
  <si>
    <t>3.2.
8</t>
  </si>
  <si>
    <t>3.2.
9</t>
  </si>
  <si>
    <t>3.2.
10</t>
  </si>
  <si>
    <t>3.2.
11</t>
  </si>
  <si>
    <t>3.3.
1</t>
  </si>
  <si>
    <t>KNR 5-09
0706-01
analogia</t>
  </si>
  <si>
    <t>3.3.
2</t>
  </si>
  <si>
    <t>0,046</t>
  </si>
  <si>
    <t>3.3.
3</t>
  </si>
  <si>
    <t>3.3.
4</t>
  </si>
  <si>
    <t>3.3.
5</t>
  </si>
  <si>
    <t>3.3.
6</t>
  </si>
  <si>
    <t>3.3.
7</t>
  </si>
  <si>
    <t>3.3.
8</t>
  </si>
  <si>
    <t>3.3.
9</t>
  </si>
  <si>
    <t>3.3.
10</t>
  </si>
  <si>
    <t>3.3.
11</t>
  </si>
  <si>
    <t>3.3.
12</t>
  </si>
  <si>
    <t>3.3.
13</t>
  </si>
  <si>
    <t>UTWARDZENIA</t>
  </si>
  <si>
    <t>Roboty rozbiórkowe</t>
  </si>
  <si>
    <t>Wykonanie nawierzchni</t>
  </si>
  <si>
    <t>OGRODZENIE</t>
  </si>
  <si>
    <t>Mechaniczne rozebranie nawierzchni wraz z opornikami</t>
  </si>
  <si>
    <t>6 d.1. 2</t>
  </si>
  <si>
    <t>KNR 2-31
0401-02</t>
  </si>
  <si>
    <t>m
m</t>
  </si>
  <si>
    <t>7 d.1. 2</t>
  </si>
  <si>
    <t>KNR 2-31
0402-03</t>
  </si>
  <si>
    <t>8 d.1. 2</t>
  </si>
  <si>
    <t>KNR 2-31
0407-02</t>
  </si>
  <si>
    <t>Podbudowa z kruszywa naturalnego (piasek średni) - warstwa dolna o gru- bości po zagęszczeniu 22 cm</t>
  </si>
  <si>
    <t>KNR 2-02
1808-01
analogia</t>
  </si>
  <si>
    <t>1. KO: Kanalizacja deszczowa - zakres gwarantowany</t>
  </si>
  <si>
    <t>2. KO: Odwodnienie toru żużlowego - zakres gwarantowany</t>
  </si>
  <si>
    <r>
      <t xml:space="preserve">3. KO: </t>
    </r>
    <r>
      <rPr>
        <b/>
        <sz val="12"/>
        <color theme="1"/>
        <rFont val="Arial"/>
        <family val="2"/>
        <charset val="1"/>
      </rPr>
      <t>Serwis gwarancyjny sztucznej nawierzchni boiska</t>
    </r>
    <r>
      <rPr>
        <b/>
        <sz val="12"/>
        <rFont val="Arial"/>
        <family val="2"/>
        <charset val="1"/>
      </rPr>
      <t xml:space="preserve"> - zakres gwarantowany</t>
    </r>
  </si>
  <si>
    <t>4. KO: Nawierzchnia boiska - zakres gwarantowany</t>
  </si>
  <si>
    <r>
      <t xml:space="preserve">5. KO: </t>
    </r>
    <r>
      <rPr>
        <b/>
        <sz val="12"/>
        <color theme="1"/>
        <rFont val="Arial"/>
        <family val="2"/>
        <charset val="1"/>
      </rPr>
      <t>Zieleń - wycinka i nasadzenie</t>
    </r>
    <r>
      <rPr>
        <b/>
        <sz val="12"/>
        <rFont val="Arial"/>
        <family val="2"/>
        <charset val="1"/>
      </rPr>
      <t xml:space="preserve"> - zakres gwarantowany</t>
    </r>
  </si>
  <si>
    <t>6. KO: Oświetlenie – opcja nr 1</t>
  </si>
  <si>
    <t>KO: ZBIORCZE ZESTAWIENIE KOSZTÓW</t>
  </si>
  <si>
    <t>Montaż masztów oświetleniowych</t>
  </si>
  <si>
    <t>Montaż opraw oświetleniowych LED 1200W</t>
  </si>
  <si>
    <t>Instalacje zasilania urządzeń zagospodarowania terenu</t>
  </si>
  <si>
    <t>Dostosowanie pośredniego układu pomiarowego z wy- mianą przekładników pomiarowych szynowych Krotność = 3</t>
  </si>
  <si>
    <t>Wymiana transformatorów lub dławików dla napięć do 30 kV o masie ponad 3.0 do 5.0 t
Krotność = 2</t>
  </si>
  <si>
    <t>Odłączenie i montaż głowic wnętrzowych z taśm izola- cyjnych na kablach jednożyłowych (Al do 120 mm2) na U do 20 kV o izolacji i powłoce z tworzyw sztucz- nych
3xITK224 (70-240)</t>
  </si>
  <si>
    <t>Skrzynki i rozdzielnice skrzynkowe o masie do 150 kg wraz z konstrukcją mocowaną do podłoża przez przy- kręcenie
Rozdzielnia RNN1 zgodnie ze schematem zasilania i parametrami określonymi w projekcie</t>
  </si>
  <si>
    <t>Zarobienie na sucho końca kabla 4-żyłowego o prze- kroju żył do 400 mm2 na napięcie do 1 kV o izolacji i powłoce z tworzyw sztucznych
Końcówka kablowa rurkowa do zaprasowywania na
żyłach Cu, typu K-240 mm2 Krotność = 2</t>
  </si>
  <si>
    <t>Skrzynki i rozdzielnice skrzynkowe o masie do 150 kg wraz z konstrukcją mocowaną do podłoża przez przy- kręcenie
Rozdzielnica R-AM zgodnie ze schematem zasilania i parametrami określonymi w projekcie</t>
  </si>
  <si>
    <t>Zarobienie na sucho końca kabla 5-żyłowego o prze- kroju żył do 120 mm2 na napięcie do 1 kV o izolacji i powłoce z tworzyw sztucznych
Końcówka kablowa rurkowa do zaprasowywania na
żyłach Al, typu 2KA 120 mm2 Krotność = 2</t>
  </si>
  <si>
    <t>Nasypanie warstwy piasku na dnie rowu kablowego o szerokości do 0,4 m
Krotność = 2</t>
  </si>
  <si>
    <t>Uszczelnienie przepustu lub pustaka w rowie - rury Wkład uszczelniający do rur karbowanych i gładkoś- ciennych o średnicy 160 mm
Krotność = 2</t>
  </si>
  <si>
    <t>Rozplantowanie ręczne ziemi wydobytej z wykopów - za 1 m3 ziemi wzdłuż 1 m krawędzi wykopu - kat.gr.III</t>
  </si>
  <si>
    <r>
      <t>Oświetlenie stadionu
CPV: 45316100-6 - Instalowanie urządzeń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>oświetlenia zewnętrznego</t>
    </r>
  </si>
  <si>
    <r>
      <t>Montaż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>masztów oświetleniowych</t>
    </r>
  </si>
  <si>
    <t>Montaż zbrojenia - fundamenty podpór - pręty o śr. do 28-32 mm
Zakotwienie słupów w fundamencie - 20 kotew M36x1400 ze stali kl.6.8 z szablonem dolnym (wraz z dostawą słupów) zgodnie z opisem w projekcie w za- kresie konstrukcji masztów</t>
  </si>
  <si>
    <t>Montaż zbrojenia - oczepy i ławy podłożyskowe - pręty o śr. 28-32 mm
Zakotwienie słupów w fundamencie - 20 kotew M36x1400 ze stali kl.6.8 z szablonem dolnym (wraz z dostawą słupów) zgodnie z opisem w projekcie w za- kresie konstrukcji masztów</t>
  </si>
  <si>
    <t>Montaż i ustawienie metalowych masztów rurowych o wysokości 31,3 m o 3 segmentach
Słup oświetleniowy o wysokości 31,3 m z pochyłą gło- wicą 15° wraz z iglicą odgromową zgodnie z opisem w projekcie w zakresie konstrukcji masztów</t>
  </si>
  <si>
    <t>Montaż iglic z ostrzem odgromowym na słupie z rury stalowej o śr. do 48 mm - stojącym</t>
  </si>
  <si>
    <t>Montaż uziomów poziomych w wykopie o głębokości do 0.8 m; kat.gruntu IV
Bednarka ocynkowana ogniowo FeZn 30x4 mm</t>
  </si>
  <si>
    <t>Podłączenie przewodów uziemiających do podstawy masztu w gruncie kat. IV
Krotność = 2</t>
  </si>
  <si>
    <t>Łączenie przewodów uziemiających przez spawanie w wykopie - bednarka 120 mm2
Krotność = 2</t>
  </si>
  <si>
    <r>
      <t>Montaż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>opraw oświetleniowych LED 1200W</t>
    </r>
  </si>
  <si>
    <t>Montaż projektorów oświetleniowych na wieży projek- torowej
Projektor oświetleniowy LED 1200W o parametrach określonych w projekcie</t>
  </si>
  <si>
    <t>Nasypanie warstwy piasku na dnie rowu kablowego o szerokości do 0,6 m
Krotność = 2</t>
  </si>
  <si>
    <t>Przewierty mechaniczne dla rur o śr.do 125 mm pod obiektami - dodatek za każdą następną rurę w wiązce 9x rura osłonowa do kabli gładkościenna o średnicy 110 mm niebieska
Krotność = 9</t>
  </si>
  <si>
    <t>Uszczelnienie przepustu lub pustaka w rowie - rury Wkład uszczelniający do rur karbowanych i gładkoś- ciennych o średnicy 110 mm
Krotność = 2</t>
  </si>
  <si>
    <t>Układanie kabli o masie do 12 kg/m w rowach kablo- wych mechanicznie metodą uciągu czołowego YAKXS 5x150 mm2   0,6/1kV</t>
  </si>
  <si>
    <t>Zarobienie na sucho końca kabla 5-żyłowego o prze- kroju żył do 400 mm2 na napięcie do 1 kV o izolacji i powłoce z tworzyw sztucznych
Końcówka kablowa rurkowa do zaprasowywania na
żyłach Al, typu 2KA 150 mm2 Krotność = 2</t>
  </si>
  <si>
    <t>Układanie kabli o masie do 12 kg/m w rowach kablo- wych mechanicznie metodą uciągu czołowego YAKXS 5x120 mm2   0,6/1kV</t>
  </si>
  <si>
    <t>Układanie kabli o masie do 12 kg/m w rowach kablo- wych mechanicznie metodą uciągu czołowego YAKXS 5x95 mm2   0,6/1kV</t>
  </si>
  <si>
    <t>Zarobienie na sucho końca kabla 5-żyłowego o prze- kroju żył do 120 mm2 na napięcie do 1 kV o izolacji i powłoce z tworzyw sztucznych
Końcówka kablowa rurkowa do zaprasowywania na
żyłach Al, typu 2KA 95 mm2 Krotność = 2</t>
  </si>
  <si>
    <t>Układanie kabli o masie do 12 kg/m w rowach kablo- wych mechanicznie metodą uciągu czołowego YAKXS 5x70 mm2   0,6/1kV</t>
  </si>
  <si>
    <t>Zarobienie na sucho końca kabla 5-żyłowego o prze- kroju żył do 120 mm2 na napięcie do 1 kV o izolacji i powłoce z tworzyw sztucznych
Końcówka kablowa rurkowa do zaprasowywania na
żyłach Al, typu 2KA 70 mm2 Krotność = 2</t>
  </si>
  <si>
    <t>Układanie kabli o masie do 12 kg/m w rowach kablo- wych mechanicznie metodą uciągu czołowego YAKXS 5x50 mm2   0,6/1kV</t>
  </si>
  <si>
    <t>Zarobienie na sucho końca kabla 5-żyłowego o prze- kroju żył do 50 mm2 na napięcie do 1 kV o izolacji i powłoce z tworzyw sztucznych
Złączka kablowa rurkowa do zaprasowywania na ży- łach Al, typu 2ZA 50 mm2
Krotność = 2</t>
  </si>
  <si>
    <t>Układanie kabli o masie do 12 kg/m w rowach kablo- wych mechanicznie metodą uciągu czołowego YAKXS 5x35 mm2   0,6/1kV</t>
  </si>
  <si>
    <t>Zarobienie na sucho końca kabla 5-żyłowego o prze- kroju żył do 50 mm2 na napięcie do 1 kV o izolacji i powłoce z tworzyw sztucznych
Złączka kablowa rurkowa do zaprasowywania na ży- łach Al, typu 2ZA 35 mm2
Krotność = 2</t>
  </si>
  <si>
    <t>Odtworzenie (wytyczenie) trasy lini w terenie przejrzys- tym - poza wspólną trasą z zasilaniem oświetlenia masztów</t>
  </si>
  <si>
    <t>Montaż i stawianie słupów oświetleniowych o masie do 300 kg
Maszt oświetleniowy stalowy prosty o przekroju okrąg- łym o wysokości 12.0 m montowany na fundamencie prefabrykowanym</t>
  </si>
  <si>
    <t>Montaż wysięgników rurowych o masie do 50 kg na słupie
Korona do stalowych słupów oświetleniowych o wys. 12 m, 4-ramienna</t>
  </si>
  <si>
    <t>Montaż opraw oświetlenia zewnętrznego na wysięgni- ku
Projektor oświetleniowy LED 600W o parametrach określonych w projekcie</t>
  </si>
  <si>
    <t>Montaż przewodów do opraw oświetleniowych - wcią- ganie w słupy, rury osłonowe i wysięgniki przy wyso- kości latarń do 12 m
YKYżo 3x2,5 mm2   0,6/1kV</t>
  </si>
  <si>
    <t>Montaż projektorów oświetleniowych na ścianach bu- dynków
Projektor oświetleniowy LED 300W o parametrach określonych w projekcie</t>
  </si>
  <si>
    <t>Pomiary natężenia oświetlenia - każdy dalszy komplet pomiarów dokonywanych na tym samym stanowisku Krotność = 5</t>
  </si>
  <si>
    <t>Montaż dodatkowej karty funkcyjnej do 512 adresów Sterownik systemu DMX</t>
  </si>
  <si>
    <t>Montaż elementów obsługowych - pulpit obsługowy (konsola) z wyświetlaczem LCD
Pulpit wyboru scen świetlnych</t>
  </si>
  <si>
    <t>Montaż dodatkowej karty funkcyjnej - karta przekaźni- kowa do 4 wejść/wyjść
Rozdzielacz sygnału DMX SPLITTER</t>
  </si>
  <si>
    <t>Osprzęt modułowy w rozdzielnicach Zasilacz 230V/12V DC na szynę DIN</t>
  </si>
  <si>
    <t>Montaż wtyków 1-zaciskowych na przewodach Terminator redukcji odbić od końców linii DMX 5-sty- kowy 120 Ohm</t>
  </si>
  <si>
    <t>Montaż wtyków na kablach współosiowych o średnicy do 10 mm
Adapter XLR na RJ45 DMX 5-pinowy męski</t>
  </si>
  <si>
    <t>Montaż złączy na kablach współosiowych o średnicy do 10 mm
Złącze XLR 5-pin (wtyk męski)</t>
  </si>
  <si>
    <t>Montaż wtyków na kablach współosiowych o średnicy do 10 mm
Adapter XLR na RJ45 DMX 5-pinowy żeński</t>
  </si>
  <si>
    <t>Montaż złączy na kablach współosiowych o średnicy do 10 mm
Złącze XLR 5-pin (wtyk żeński)</t>
  </si>
  <si>
    <t>Dodatkowe wyposażenie rozdzielnic modułowych Switch na szynę DIN wyposażony w porty światłowodu jednomodowego ze złączami SC oraz portami RJ45</t>
  </si>
  <si>
    <t>Montaż zasilacza do 48 V DC/80 W Zasilacz impulsowy na szynę DIN AC/DC</t>
  </si>
  <si>
    <t>Dodatkowe wyposażenie rozdzielnic modułowych Mediakonwerter na szynę DIN RJ-45 na światłowód jednomodowy złącze SC</t>
  </si>
  <si>
    <t>Montaż zasilacza do 24 V DC/40 W Zasilacz na szynę DIN AC/DC</t>
  </si>
  <si>
    <t>Przewierty mechaniczne dla rur o śr.do 125 mm pod obiektami - dodatek za każdą następną rurę w wiązce Rura osłonowa do kabli optotelekomunikacyjnych RHDPE 110/6,3</t>
  </si>
  <si>
    <t>Wciąganie kabli światłowodowych do rurociągów kab- lowych z rur HDPE 40 mm z warstwą poślizgową me- todą pneumatyczną tłoczkową - kabel w odcinkach o długości 2 km
Kabel światłowodowy SM 9/125um 8 włókien OS2 U- DQ(ZN)BH uniwersalny LSOH</t>
  </si>
  <si>
    <t>Spawanie kabla światłowodowego jednomodowego Krotność = 8</t>
  </si>
  <si>
    <t>Montaż złącza światłowodowego
Moduł światłowodowy jednomodowy SFP</t>
  </si>
  <si>
    <t>Montaż - kabel krosowy w urządzeniu aktywnym  Kabel krosowy, patchcord światłowodowy FO SM dup- lex 9/125 SC-SC 1m</t>
  </si>
  <si>
    <t>Montaż złącza RJ45 na skrętce 4-parowej ekranowa- nej STP/FTP
Wtyk modularny RJ45 kat. 5e FTP na drut Krotność = 2</t>
  </si>
  <si>
    <r>
      <t>Razem dział: Oświetlenie stadionu
CPV: 45316100-6 - Instalowanie urządzeń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>oświetlenia zewnętrznego</t>
    </r>
  </si>
  <si>
    <r>
      <t>Instalacje zasilania urządzeń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>zagospodarowania terenu
CPV: 45311200-2  -  Roboty w zakresie instalacji elektrycznych</t>
    </r>
  </si>
  <si>
    <t>Odtworzenie (wytyczenie) trasy lini w terenie przejrzys- tym - poza wspólną trasą z zasilaniem masztów</t>
  </si>
  <si>
    <t>Ułożenie rur osłonowych z PCW o śr.do 140 mm  2x rura osłonowa do kabli dwuścienna karbowana o średnicy 110 mm niebieska
Krotność = 2</t>
  </si>
  <si>
    <t>Montaż tablic informacyjnych na konstrukcjach noś- nych.
Ekran LED (telebim) o powierzchni nie mniejszej niż 36 m2 zgodnie z wytycznymi projektu</t>
  </si>
  <si>
    <t>Odtworzenie (wytyczenie) trasy lini w terenie przejrzys-
tym - poza wspólną trasą z zasilaniem masztów</t>
  </si>
  <si>
    <r>
      <t>Razem dział: Instalacje zasilania urządzeń</t>
    </r>
    <r>
      <rPr>
        <sz val="8"/>
        <rFont val="Calibri"/>
        <family val="2"/>
        <charset val="238"/>
      </rPr>
      <t xml:space="preserve"> </t>
    </r>
    <r>
      <rPr>
        <b/>
        <sz val="8"/>
        <rFont val="Calibri"/>
        <family val="2"/>
        <charset val="238"/>
      </rPr>
      <t>zagospodarowania terenu CPV: 45311200-2  -  Roboty w zakresie instalacji elektrycznych</t>
    </r>
  </si>
  <si>
    <r>
      <t>m</t>
    </r>
    <r>
      <rPr>
        <sz val="8"/>
        <rFont val="Calibri"/>
        <family val="2"/>
        <charset val="238"/>
      </rPr>
      <t>3</t>
    </r>
  </si>
  <si>
    <r>
      <t>m</t>
    </r>
    <r>
      <rPr>
        <sz val="8"/>
        <rFont val="Calibri"/>
        <family val="2"/>
        <charset val="238"/>
      </rPr>
      <t>2</t>
    </r>
  </si>
  <si>
    <t>wycena indywidualna</t>
  </si>
  <si>
    <t>Demontaż elementów infrastruktury towarzyszącej oraz ponowny montaż elementów przeznaczonych do pozostawienia</t>
  </si>
  <si>
    <t>Wywiezienie gruzu z terenu rozbiórki przy mechanicznym załadowaniu i wyła- dowaniu samochodem samowyładowczym na odległość 20 km z utylizacją</t>
  </si>
  <si>
    <r>
      <t>m</t>
    </r>
    <r>
      <rPr>
        <sz val="8"/>
        <rFont val="Calibri"/>
        <family val="2"/>
        <charset val="238"/>
        <scheme val="minor"/>
      </rPr>
      <t>2</t>
    </r>
  </si>
  <si>
    <r>
      <t>m</t>
    </r>
    <r>
      <rPr>
        <sz val="8"/>
        <rFont val="Calibri"/>
        <family val="2"/>
        <charset val="238"/>
        <scheme val="minor"/>
      </rPr>
      <t>3</t>
    </r>
  </si>
  <si>
    <t>KNR 2-31
0803-03
0803-04</t>
  </si>
  <si>
    <t>KNR 4-04
1103-04
1103-05</t>
  </si>
  <si>
    <t>KNR 2-31
0801-03</t>
  </si>
  <si>
    <t>Mechaniczne rozebranie podbudów do poziomu posadowienia warstw projektowanych</t>
  </si>
  <si>
    <t>Mechaniczne profilowanie i zagęszczenie podłoża pod warstwy konstrukcyjne nawierzchni w gruncie kat. I-IV</t>
  </si>
  <si>
    <t>KNR 2-31
0103-04</t>
  </si>
  <si>
    <t>5 d.1. 2</t>
  </si>
  <si>
    <t>Rowki pod ławy obrzeży - wyprofilowanie i zebranie nadmiaru podłoża</t>
  </si>
  <si>
    <r>
      <t>m</t>
    </r>
    <r>
      <rPr>
        <sz val="8"/>
        <rFont val="Calibri"/>
        <family val="2"/>
        <charset val="238"/>
        <scheme val="minor"/>
      </rPr>
      <t xml:space="preserve">3
</t>
    </r>
  </si>
  <si>
    <t xml:space="preserve">Ława betonowa pod obrzeża
</t>
  </si>
  <si>
    <t>Obrzeża betonowe o wymiarach 20x6 cm</t>
  </si>
  <si>
    <t>9 d.1. 2</t>
  </si>
  <si>
    <t>KNR 2-31
0114-01
0114-02</t>
  </si>
  <si>
    <t>Nawierzchnie z kostki brukowej betonowej o grubości 6 cm na podsypce cementowo-piaskowej gr. 2 cm</t>
  </si>
  <si>
    <t>KNR 2-31
0511-02</t>
  </si>
  <si>
    <t>10 d.1. 2</t>
  </si>
  <si>
    <t>Ogrodzenie systemowe panelowe wysokości łącznej 1,95m  na podmurówce prefabrykowanej</t>
  </si>
  <si>
    <t>11 d.2</t>
  </si>
  <si>
    <t>12 d.2</t>
  </si>
  <si>
    <t>14 d.2</t>
  </si>
  <si>
    <t>KNR 2-02
1804-12</t>
  </si>
  <si>
    <t>KNR 2-02
1808-02
analogia</t>
  </si>
  <si>
    <t>Furtki w ogrodzeniu szerokości 1,0 m - wg indywidualnego rozwiązania dostawcy systemu</t>
  </si>
  <si>
    <t>Bramy w ogrodzeniu szerokości 4,0 m - wg indywidualnego rozwiązania do- stawcy systemu</t>
  </si>
  <si>
    <t>Bramy w ogrodzeniu szerokości 3,0 m - wg indywidualnego rozwiązania dostawcy systemu</t>
  </si>
  <si>
    <t>7. KO: Nawierzchnie utwardzone i ogrodzenie – opcja nr 2</t>
  </si>
  <si>
    <t>Razem dział: UTWARDZENIA</t>
  </si>
  <si>
    <t>suma netto 1+2</t>
  </si>
  <si>
    <t>RAZEM NETTO 1+2+3</t>
  </si>
  <si>
    <t>WARTOŚĆ KOSZTORYSOWA ROBÓT (WSZYSTKIE ZAKRESY RAZEM)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</si>
</sst>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_(* #,##0.00_);_(* \(#,##0.00\);_(* \-??_);_(@_)"/>
    <numFmt numFmtId="167" formatCode="#,##0.00&quot; zł&quot;"/>
    <numFmt numFmtId="168" formatCode="0.000"/>
    <numFmt numFmtId="169" formatCode="0.0"/>
    <numFmt numFmtId="170" formatCode="#,##0.00\ [$zł-415];[Red]\-#,##0.00\ [$zł-415]"/>
    <numFmt numFmtId="171" formatCode="#,##0.00\ &quot;zł&quot;"/>
  </numFmts>
  <fonts count="50" x14ac:knownFonts="1">
    <font>
      <sz val="11"/>
      <color theme="1"/>
      <name val="Calibri"/>
      <family val="2"/>
      <charset val="1"/>
    </font>
    <font>
      <sz val="10"/>
      <name val="Arial"/>
      <charset val="238"/>
    </font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Calibri"/>
      <family val="2"/>
      <charset val="1"/>
    </font>
    <font>
      <sz val="11"/>
      <color theme="1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rgb="FF000000"/>
      <name val="Times New Roman"/>
      <charset val="204"/>
    </font>
    <font>
      <b/>
      <sz val="14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Calibri"/>
      <family val="2"/>
      <charset val="238"/>
    </font>
    <font>
      <b/>
      <sz val="12"/>
      <name val="Arial"/>
      <family val="2"/>
      <charset val="1"/>
    </font>
    <font>
      <b/>
      <sz val="12"/>
      <name val="Arial"/>
      <family val="2"/>
      <charset val="238"/>
    </font>
    <font>
      <sz val="8"/>
      <color rgb="FF000000"/>
      <name val="Calibri"/>
      <family val="2"/>
      <charset val="238"/>
    </font>
    <font>
      <b/>
      <sz val="8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color rgb="FF000000"/>
      <name val="Times New Roman"/>
      <family val="1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vertAlign val="subscript"/>
      <sz val="8"/>
      <name val="Calibri"/>
      <family val="2"/>
      <charset val="238"/>
    </font>
    <font>
      <sz val="5.5"/>
      <name val="Calibri"/>
      <family val="2"/>
      <charset val="238"/>
    </font>
    <font>
      <i/>
      <sz val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color theme="1"/>
      <name val="Arial"/>
      <family val="2"/>
      <charset val="1"/>
    </font>
    <font>
      <b/>
      <u/>
      <sz val="10"/>
      <color theme="1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Symbol"/>
      <family val="1"/>
      <charset val="2"/>
    </font>
    <font>
      <b/>
      <sz val="10"/>
      <color rgb="FF000000"/>
      <name val="Times New Roman"/>
      <charset val="204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9"/>
      <name val="Microsoft Sans Serif"/>
      <family val="2"/>
      <charset val="1"/>
    </font>
    <font>
      <b/>
      <sz val="9"/>
      <name val="Microsoft Sans Serif"/>
      <family val="2"/>
      <charset val="1"/>
    </font>
    <font>
      <b/>
      <sz val="10"/>
      <color rgb="FF000000"/>
      <name val="Calibri"/>
      <family val="2"/>
      <charset val="1"/>
    </font>
    <font>
      <sz val="10"/>
      <color theme="1"/>
      <name val="Calibri"/>
      <family val="2"/>
      <charset val="1"/>
    </font>
    <font>
      <sz val="8"/>
      <name val="Times New Roman"/>
      <family val="1"/>
      <charset val="1"/>
    </font>
    <font>
      <sz val="11"/>
      <color theme="1"/>
      <name val="Calibri"/>
      <family val="2"/>
      <charset val="1"/>
    </font>
    <font>
      <sz val="8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vertAlign val="subscript"/>
      <sz val="8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rgb="FFCCCCCC"/>
      </patternFill>
    </fill>
    <fill>
      <patternFill patternType="solid">
        <fgColor theme="4" tint="0.59987182226020086"/>
        <bgColor rgb="FFCCCCCC"/>
      </patternFill>
    </fill>
    <fill>
      <patternFill patternType="solid">
        <fgColor theme="5" tint="0.59987182226020086"/>
        <bgColor rgb="FFD9D9D9"/>
      </patternFill>
    </fill>
    <fill>
      <patternFill patternType="solid">
        <fgColor rgb="FFBFBFBF"/>
        <bgColor rgb="FFB2B2B2"/>
      </patternFill>
    </fill>
    <fill>
      <patternFill patternType="solid">
        <fgColor rgb="FF92D050"/>
        <bgColor rgb="FF81D41A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rgb="FF81D41A"/>
        <bgColor rgb="FF92D050"/>
      </patternFill>
    </fill>
    <fill>
      <patternFill patternType="solid">
        <fgColor rgb="FFB2B2B2"/>
        <bgColor rgb="FFBFBFBF"/>
      </patternFill>
    </fill>
    <fill>
      <patternFill patternType="solid">
        <fgColor rgb="FFCCCCCC"/>
        <bgColor rgb="FFBFBFBF"/>
      </patternFill>
    </fill>
    <fill>
      <patternFill patternType="solid">
        <fgColor rgb="FF5983B0"/>
        <bgColor rgb="FF3465A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rgb="FF3465A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CCCCCC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FFFFFF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</borders>
  <cellStyleXfs count="19">
    <xf numFmtId="0" fontId="0" fillId="0" borderId="0"/>
    <xf numFmtId="166" fontId="42" fillId="0" borderId="0" applyBorder="0" applyProtection="0"/>
    <xf numFmtId="164" fontId="42" fillId="0" borderId="0" applyBorder="0" applyProtection="0"/>
    <xf numFmtId="0" fontId="42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42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5" fillId="0" borderId="0"/>
    <xf numFmtId="0" fontId="1" fillId="0" borderId="0"/>
    <xf numFmtId="0" fontId="8" fillId="0" borderId="0"/>
    <xf numFmtId="0" fontId="9" fillId="0" borderId="0"/>
    <xf numFmtId="9" fontId="42" fillId="0" borderId="0" applyBorder="0" applyProtection="0"/>
    <xf numFmtId="165" fontId="42" fillId="0" borderId="0" applyBorder="0" applyProtection="0"/>
  </cellStyleXfs>
  <cellXfs count="343">
    <xf numFmtId="0" fontId="0" fillId="0" borderId="0" xfId="0"/>
    <xf numFmtId="0" fontId="17" fillId="5" borderId="1" xfId="5" applyFont="1" applyFill="1" applyBorder="1" applyAlignment="1">
      <alignment horizontal="left" vertical="center" wrapText="1"/>
    </xf>
    <xf numFmtId="0" fontId="17" fillId="2" borderId="1" xfId="5" applyFont="1" applyFill="1" applyBorder="1" applyAlignment="1">
      <alignment horizontal="left" vertical="center" wrapText="1"/>
    </xf>
    <xf numFmtId="0" fontId="17" fillId="5" borderId="1" xfId="5" applyFont="1" applyFill="1" applyBorder="1" applyAlignment="1">
      <alignment horizontal="left" vertical="top" wrapText="1"/>
    </xf>
    <xf numFmtId="0" fontId="3" fillId="0" borderId="0" xfId="5" applyAlignment="1">
      <alignment horizontal="left" wrapText="1"/>
    </xf>
    <xf numFmtId="0" fontId="11" fillId="0" borderId="1" xfId="8" applyFont="1" applyBorder="1" applyAlignment="1">
      <alignment horizontal="center" vertical="center" wrapText="1"/>
    </xf>
    <xf numFmtId="0" fontId="11" fillId="0" borderId="1" xfId="8" applyFont="1" applyBorder="1" applyAlignment="1">
      <alignment vertical="center" wrapText="1"/>
    </xf>
    <xf numFmtId="4" fontId="11" fillId="0" borderId="1" xfId="8" applyNumberFormat="1" applyFont="1" applyBorder="1" applyAlignment="1">
      <alignment horizontal="center" vertical="center" wrapText="1"/>
    </xf>
    <xf numFmtId="0" fontId="12" fillId="0" borderId="1" xfId="8" applyFont="1" applyBorder="1" applyAlignment="1">
      <alignment horizontal="left" vertical="center" wrapText="1"/>
    </xf>
    <xf numFmtId="167" fontId="12" fillId="0" borderId="1" xfId="1" applyNumberFormat="1" applyFont="1" applyBorder="1" applyAlignment="1" applyProtection="1">
      <alignment wrapText="1"/>
    </xf>
    <xf numFmtId="0" fontId="12" fillId="0" borderId="1" xfId="8" applyFont="1" applyBorder="1" applyAlignment="1">
      <alignment horizontal="left" vertical="center"/>
    </xf>
    <xf numFmtId="167" fontId="12" fillId="0" borderId="1" xfId="1" applyNumberFormat="1" applyFont="1" applyBorder="1" applyProtection="1"/>
    <xf numFmtId="0" fontId="12" fillId="0" borderId="1" xfId="8" applyFont="1" applyBorder="1"/>
    <xf numFmtId="0" fontId="11" fillId="0" borderId="1" xfId="8" applyFont="1" applyBorder="1" applyAlignment="1">
      <alignment horizontal="right"/>
    </xf>
    <xf numFmtId="167" fontId="11" fillId="0" borderId="1" xfId="8" applyNumberFormat="1" applyFont="1" applyBorder="1"/>
    <xf numFmtId="0" fontId="12" fillId="0" borderId="2" xfId="8" applyFont="1" applyBorder="1"/>
    <xf numFmtId="0" fontId="11" fillId="0" borderId="3" xfId="8" applyFont="1" applyBorder="1" applyAlignment="1">
      <alignment horizontal="right"/>
    </xf>
    <xf numFmtId="4" fontId="11" fillId="0" borderId="4" xfId="8" applyNumberFormat="1" applyFont="1" applyBorder="1"/>
    <xf numFmtId="0" fontId="3" fillId="0" borderId="0" xfId="5" applyAlignment="1">
      <alignment horizontal="left" vertical="top"/>
    </xf>
    <xf numFmtId="0" fontId="13" fillId="0" borderId="0" xfId="5" applyFont="1" applyAlignment="1">
      <alignment horizontal="left" vertical="top"/>
    </xf>
    <xf numFmtId="168" fontId="3" fillId="0" borderId="0" xfId="5" applyNumberFormat="1" applyAlignment="1">
      <alignment horizontal="center" vertical="center"/>
    </xf>
    <xf numFmtId="0" fontId="3" fillId="0" borderId="0" xfId="5" applyAlignment="1">
      <alignment horizontal="center" vertical="center"/>
    </xf>
    <xf numFmtId="167" fontId="3" fillId="0" borderId="0" xfId="5" applyNumberFormat="1" applyAlignment="1">
      <alignment horizontal="center" vertical="center"/>
    </xf>
    <xf numFmtId="0" fontId="3" fillId="0" borderId="0" xfId="5" applyAlignment="1">
      <alignment horizontal="left" vertical="center" wrapText="1"/>
    </xf>
    <xf numFmtId="0" fontId="14" fillId="0" borderId="0" xfId="5" applyFont="1" applyAlignment="1">
      <alignment horizontal="center" vertical="top" wrapText="1"/>
    </xf>
    <xf numFmtId="0" fontId="15" fillId="0" borderId="0" xfId="5" applyFont="1" applyAlignment="1">
      <alignment horizontal="center" vertical="top" wrapText="1"/>
    </xf>
    <xf numFmtId="167" fontId="16" fillId="2" borderId="1" xfId="5" applyNumberFormat="1" applyFont="1" applyFill="1" applyBorder="1" applyAlignment="1">
      <alignment horizontal="center" vertical="center"/>
    </xf>
    <xf numFmtId="167" fontId="16" fillId="2" borderId="1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center" vertical="center" wrapText="1"/>
    </xf>
    <xf numFmtId="0" fontId="17" fillId="2" borderId="1" xfId="5" applyFont="1" applyFill="1" applyBorder="1" applyAlignment="1">
      <alignment horizontal="center" vertical="center"/>
    </xf>
    <xf numFmtId="167" fontId="18" fillId="2" borderId="1" xfId="5" applyNumberFormat="1" applyFont="1" applyFill="1" applyBorder="1" applyAlignment="1">
      <alignment horizontal="center" vertical="center"/>
    </xf>
    <xf numFmtId="167" fontId="19" fillId="0" borderId="0" xfId="5" applyNumberFormat="1" applyFont="1" applyAlignment="1">
      <alignment horizontal="center" vertical="center"/>
    </xf>
    <xf numFmtId="0" fontId="20" fillId="0" borderId="0" xfId="5" applyFont="1" applyAlignment="1">
      <alignment vertical="top" wrapText="1"/>
    </xf>
    <xf numFmtId="0" fontId="20" fillId="0" borderId="1" xfId="5" applyFont="1" applyBorder="1" applyAlignment="1">
      <alignment horizontal="center" vertical="center"/>
    </xf>
    <xf numFmtId="0" fontId="20" fillId="0" borderId="1" xfId="5" applyFont="1" applyBorder="1" applyAlignment="1">
      <alignment horizontal="left" vertical="center" wrapText="1"/>
    </xf>
    <xf numFmtId="167" fontId="16" fillId="0" borderId="1" xfId="5" applyNumberFormat="1" applyFont="1" applyBorder="1" applyAlignment="1">
      <alignment horizontal="center" vertical="center"/>
    </xf>
    <xf numFmtId="0" fontId="20" fillId="0" borderId="0" xfId="5" applyFont="1" applyAlignment="1">
      <alignment vertical="top"/>
    </xf>
    <xf numFmtId="167" fontId="16" fillId="0" borderId="0" xfId="5" applyNumberFormat="1" applyFont="1" applyAlignment="1">
      <alignment horizontal="left" vertical="top"/>
    </xf>
    <xf numFmtId="167" fontId="16" fillId="0" borderId="0" xfId="5" applyNumberFormat="1" applyFont="1" applyAlignment="1">
      <alignment horizontal="center" vertical="center"/>
    </xf>
    <xf numFmtId="0" fontId="16" fillId="0" borderId="0" xfId="5" applyFont="1" applyAlignment="1">
      <alignment horizontal="left" vertical="top"/>
    </xf>
    <xf numFmtId="168" fontId="19" fillId="0" borderId="0" xfId="5" applyNumberFormat="1" applyFont="1" applyAlignment="1">
      <alignment horizontal="center" vertical="center"/>
    </xf>
    <xf numFmtId="0" fontId="19" fillId="0" borderId="0" xfId="5" applyFont="1" applyAlignment="1">
      <alignment horizontal="center" vertical="center"/>
    </xf>
    <xf numFmtId="0" fontId="17" fillId="5" borderId="2" xfId="5" applyFont="1" applyFill="1" applyBorder="1" applyAlignment="1">
      <alignment horizontal="left" vertical="top" wrapText="1" indent="1"/>
    </xf>
    <xf numFmtId="0" fontId="17" fillId="5" borderId="1" xfId="5" applyFont="1" applyFill="1" applyBorder="1" applyAlignment="1">
      <alignment horizontal="center" vertical="top" wrapText="1"/>
    </xf>
    <xf numFmtId="168" fontId="17" fillId="5" borderId="1" xfId="5" applyNumberFormat="1" applyFont="1" applyFill="1" applyBorder="1" applyAlignment="1">
      <alignment horizontal="center" vertical="center" wrapText="1"/>
    </xf>
    <xf numFmtId="0" fontId="17" fillId="5" borderId="1" xfId="5" applyFont="1" applyFill="1" applyBorder="1" applyAlignment="1">
      <alignment horizontal="center" vertical="center" wrapText="1"/>
    </xf>
    <xf numFmtId="167" fontId="17" fillId="5" borderId="1" xfId="5" applyNumberFormat="1" applyFont="1" applyFill="1" applyBorder="1" applyAlignment="1">
      <alignment horizontal="center" vertical="center" wrapText="1"/>
    </xf>
    <xf numFmtId="1" fontId="18" fillId="2" borderId="1" xfId="5" applyNumberFormat="1" applyFont="1" applyFill="1" applyBorder="1" applyAlignment="1">
      <alignment horizontal="right" vertical="top" shrinkToFit="1"/>
    </xf>
    <xf numFmtId="0" fontId="17" fillId="2" borderId="2" xfId="5" applyFont="1" applyFill="1" applyBorder="1" applyAlignment="1">
      <alignment horizontal="left" vertical="top" wrapText="1"/>
    </xf>
    <xf numFmtId="169" fontId="18" fillId="7" borderId="1" xfId="5" applyNumberFormat="1" applyFont="1" applyFill="1" applyBorder="1" applyAlignment="1">
      <alignment horizontal="right" vertical="top" shrinkToFit="1"/>
    </xf>
    <xf numFmtId="0" fontId="17" fillId="7" borderId="2" xfId="5" applyFont="1" applyFill="1" applyBorder="1" applyAlignment="1">
      <alignment horizontal="left" vertical="top" wrapText="1"/>
    </xf>
    <xf numFmtId="0" fontId="20" fillId="0" borderId="1" xfId="5" applyFont="1" applyBorder="1" applyAlignment="1">
      <alignment horizontal="right" vertical="top" wrapText="1"/>
    </xf>
    <xf numFmtId="0" fontId="17" fillId="0" borderId="2" xfId="5" applyFont="1" applyBorder="1" applyAlignment="1">
      <alignment horizontal="left" vertical="top" wrapText="1"/>
    </xf>
    <xf numFmtId="0" fontId="20" fillId="0" borderId="1" xfId="5" applyFont="1" applyBorder="1" applyAlignment="1">
      <alignment horizontal="left" vertical="top" wrapText="1"/>
    </xf>
    <xf numFmtId="0" fontId="22" fillId="0" borderId="1" xfId="5" applyFont="1" applyBorder="1" applyAlignment="1">
      <alignment horizontal="left" vertical="top" wrapText="1"/>
    </xf>
    <xf numFmtId="168" fontId="16" fillId="0" borderId="1" xfId="5" applyNumberFormat="1" applyFont="1" applyBorder="1" applyAlignment="1">
      <alignment horizontal="center" vertical="center" shrinkToFit="1"/>
    </xf>
    <xf numFmtId="0" fontId="20" fillId="6" borderId="1" xfId="5" applyFont="1" applyFill="1" applyBorder="1" applyAlignment="1">
      <alignment horizontal="center" vertical="center" wrapText="1"/>
    </xf>
    <xf numFmtId="167" fontId="20" fillId="0" borderId="1" xfId="5" applyNumberFormat="1" applyFont="1" applyBorder="1" applyAlignment="1">
      <alignment horizontal="center" vertical="center" wrapText="1"/>
    </xf>
    <xf numFmtId="0" fontId="3" fillId="0" borderId="0" xfId="5" applyAlignment="1">
      <alignment horizontal="left" vertical="top" wrapText="1"/>
    </xf>
    <xf numFmtId="0" fontId="17" fillId="0" borderId="2" xfId="5" applyFont="1" applyBorder="1" applyAlignment="1">
      <alignment horizontal="left" vertical="center" wrapText="1"/>
    </xf>
    <xf numFmtId="167" fontId="17" fillId="2" borderId="1" xfId="5" applyNumberFormat="1" applyFont="1" applyFill="1" applyBorder="1" applyAlignment="1">
      <alignment horizontal="center" vertical="center" wrapText="1"/>
    </xf>
    <xf numFmtId="169" fontId="18" fillId="7" borderId="1" xfId="5" applyNumberFormat="1" applyFont="1" applyFill="1" applyBorder="1" applyAlignment="1">
      <alignment horizontal="left" vertical="top" indent="1" shrinkToFit="1"/>
    </xf>
    <xf numFmtId="168" fontId="16" fillId="0" borderId="1" xfId="5" applyNumberFormat="1" applyFont="1" applyBorder="1" applyAlignment="1">
      <alignment horizontal="center" vertical="center"/>
    </xf>
    <xf numFmtId="2" fontId="18" fillId="7" borderId="1" xfId="5" applyNumberFormat="1" applyFont="1" applyFill="1" applyBorder="1" applyAlignment="1">
      <alignment horizontal="center" vertical="top" shrinkToFit="1"/>
    </xf>
    <xf numFmtId="167" fontId="25" fillId="5" borderId="1" xfId="5" applyNumberFormat="1" applyFont="1" applyFill="1" applyBorder="1" applyAlignment="1">
      <alignment horizontal="center" vertical="center" wrapText="1"/>
    </xf>
    <xf numFmtId="0" fontId="9" fillId="0" borderId="0" xfId="16" applyAlignment="1">
      <alignment horizontal="left" vertical="top"/>
    </xf>
    <xf numFmtId="167" fontId="18" fillId="0" borderId="1" xfId="5" applyNumberFormat="1" applyFont="1" applyBorder="1" applyAlignment="1">
      <alignment horizontal="center" vertical="center"/>
    </xf>
    <xf numFmtId="0" fontId="13" fillId="0" borderId="1" xfId="16" applyFont="1" applyBorder="1" applyAlignment="1">
      <alignment horizontal="center" vertical="center"/>
    </xf>
    <xf numFmtId="0" fontId="13" fillId="0" borderId="1" xfId="16" applyFont="1" applyBorder="1" applyAlignment="1">
      <alignment horizontal="left" vertical="center"/>
    </xf>
    <xf numFmtId="0" fontId="13" fillId="0" borderId="0" xfId="16" applyFont="1" applyAlignment="1">
      <alignment horizontal="center" vertical="center"/>
    </xf>
    <xf numFmtId="0" fontId="13" fillId="0" borderId="0" xfId="16" applyFont="1" applyAlignment="1">
      <alignment horizontal="left" vertical="center"/>
    </xf>
    <xf numFmtId="1" fontId="16" fillId="0" borderId="1" xfId="5" applyNumberFormat="1" applyFont="1" applyBorder="1" applyAlignment="1">
      <alignment horizontal="center" vertical="center" shrinkToFit="1"/>
    </xf>
    <xf numFmtId="0" fontId="20" fillId="0" borderId="1" xfId="5" applyFont="1" applyBorder="1" applyAlignment="1">
      <alignment horizontal="center" vertical="center" wrapText="1"/>
    </xf>
    <xf numFmtId="168" fontId="20" fillId="0" borderId="1" xfId="5" applyNumberFormat="1" applyFont="1" applyBorder="1" applyAlignment="1">
      <alignment horizontal="center" vertical="center" wrapText="1"/>
    </xf>
    <xf numFmtId="169" fontId="16" fillId="0" borderId="1" xfId="5" applyNumberFormat="1" applyFont="1" applyBorder="1" applyAlignment="1">
      <alignment horizontal="center" vertical="center" shrinkToFit="1"/>
    </xf>
    <xf numFmtId="0" fontId="16" fillId="0" borderId="1" xfId="16" applyFont="1" applyBorder="1" applyAlignment="1">
      <alignment horizontal="left" vertical="center" wrapText="1"/>
    </xf>
    <xf numFmtId="0" fontId="16" fillId="0" borderId="1" xfId="16" applyFont="1" applyBorder="1" applyAlignment="1">
      <alignment horizontal="center" vertical="center"/>
    </xf>
    <xf numFmtId="0" fontId="16" fillId="6" borderId="1" xfId="16" applyFont="1" applyFill="1" applyBorder="1" applyAlignment="1">
      <alignment horizontal="center" vertical="center"/>
    </xf>
    <xf numFmtId="0" fontId="16" fillId="0" borderId="1" xfId="16" applyFont="1" applyBorder="1" applyAlignment="1">
      <alignment horizontal="left" vertical="center"/>
    </xf>
    <xf numFmtId="168" fontId="16" fillId="0" borderId="1" xfId="16" applyNumberFormat="1" applyFont="1" applyBorder="1" applyAlignment="1">
      <alignment horizontal="center" vertical="center"/>
    </xf>
    <xf numFmtId="0" fontId="27" fillId="0" borderId="6" xfId="0" applyFont="1" applyBorder="1" applyAlignment="1">
      <alignment horizontal="center" wrapText="1"/>
    </xf>
    <xf numFmtId="0" fontId="28" fillId="0" borderId="7" xfId="0" applyFont="1" applyBorder="1" applyAlignment="1">
      <alignment vertical="top" wrapText="1"/>
    </xf>
    <xf numFmtId="0" fontId="28" fillId="0" borderId="8" xfId="0" applyFont="1" applyBorder="1" applyAlignment="1">
      <alignment vertical="top" wrapText="1"/>
    </xf>
    <xf numFmtId="0" fontId="28" fillId="0" borderId="9" xfId="0" applyFont="1" applyBorder="1" applyAlignment="1">
      <alignment vertical="top" wrapText="1"/>
    </xf>
    <xf numFmtId="0" fontId="28" fillId="0" borderId="10" xfId="0" applyFont="1" applyBorder="1" applyAlignment="1">
      <alignment vertical="top" wrapText="1"/>
    </xf>
    <xf numFmtId="0" fontId="29" fillId="0" borderId="11" xfId="0" applyFont="1" applyBorder="1" applyAlignment="1">
      <alignment vertical="top"/>
    </xf>
    <xf numFmtId="0" fontId="29" fillId="0" borderId="12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0" fontId="29" fillId="0" borderId="13" xfId="0" applyFont="1" applyBorder="1" applyAlignment="1">
      <alignment horizontal="center" vertical="top"/>
    </xf>
    <xf numFmtId="2" fontId="29" fillId="8" borderId="13" xfId="0" applyNumberFormat="1" applyFont="1" applyFill="1" applyBorder="1" applyAlignment="1">
      <alignment vertical="top"/>
    </xf>
    <xf numFmtId="2" fontId="29" fillId="0" borderId="14" xfId="0" applyNumberFormat="1" applyFont="1" applyBorder="1" applyAlignment="1">
      <alignment vertical="top"/>
    </xf>
    <xf numFmtId="2" fontId="30" fillId="7" borderId="16" xfId="0" applyNumberFormat="1" applyFont="1" applyFill="1" applyBorder="1" applyAlignment="1">
      <alignment vertical="top"/>
    </xf>
    <xf numFmtId="2" fontId="30" fillId="2" borderId="18" xfId="0" applyNumberFormat="1" applyFont="1" applyFill="1" applyBorder="1" applyAlignment="1">
      <alignment vertical="top"/>
    </xf>
    <xf numFmtId="0" fontId="31" fillId="0" borderId="0" xfId="0" applyFont="1" applyAlignment="1">
      <alignment horizontal="justify" vertical="center"/>
    </xf>
    <xf numFmtId="0" fontId="32" fillId="0" borderId="0" xfId="0" applyFont="1" applyAlignment="1">
      <alignment horizontal="justify" vertical="center"/>
    </xf>
    <xf numFmtId="168" fontId="9" fillId="0" borderId="0" xfId="16" applyNumberFormat="1" applyAlignment="1">
      <alignment horizontal="center" vertical="center"/>
    </xf>
    <xf numFmtId="2" fontId="9" fillId="0" borderId="0" xfId="16" applyNumberFormat="1" applyAlignment="1">
      <alignment horizontal="center" vertical="center"/>
    </xf>
    <xf numFmtId="170" fontId="33" fillId="0" borderId="0" xfId="16" applyNumberFormat="1" applyFont="1" applyAlignment="1">
      <alignment horizontal="center" vertical="center"/>
    </xf>
    <xf numFmtId="0" fontId="35" fillId="0" borderId="0" xfId="16" applyFont="1" applyAlignment="1">
      <alignment horizontal="left" vertical="top"/>
    </xf>
    <xf numFmtId="0" fontId="27" fillId="0" borderId="0" xfId="0" applyFont="1" applyAlignment="1">
      <alignment horizontal="center" wrapText="1"/>
    </xf>
    <xf numFmtId="168" fontId="27" fillId="0" borderId="0" xfId="0" applyNumberFormat="1" applyFont="1" applyAlignment="1">
      <alignment horizontal="center" vertical="center" wrapText="1"/>
    </xf>
    <xf numFmtId="2" fontId="27" fillId="0" borderId="0" xfId="0" applyNumberFormat="1" applyFont="1" applyAlignment="1">
      <alignment horizontal="center" vertical="center" wrapText="1"/>
    </xf>
    <xf numFmtId="170" fontId="27" fillId="0" borderId="0" xfId="0" applyNumberFormat="1" applyFont="1" applyAlignment="1">
      <alignment horizontal="center" vertical="center" wrapText="1"/>
    </xf>
    <xf numFmtId="0" fontId="36" fillId="0" borderId="0" xfId="16" applyFont="1" applyAlignment="1">
      <alignment horizontal="left" vertical="top" wrapText="1" indent="1"/>
    </xf>
    <xf numFmtId="0" fontId="36" fillId="0" borderId="0" xfId="16" applyFont="1" applyAlignment="1">
      <alignment horizontal="center" vertical="top" wrapText="1"/>
    </xf>
    <xf numFmtId="168" fontId="36" fillId="0" borderId="0" xfId="16" applyNumberFormat="1" applyFont="1" applyAlignment="1">
      <alignment horizontal="center" vertical="center" wrapText="1"/>
    </xf>
    <xf numFmtId="2" fontId="36" fillId="0" borderId="0" xfId="16" applyNumberFormat="1" applyFont="1" applyAlignment="1">
      <alignment horizontal="center" vertical="center" wrapText="1"/>
    </xf>
    <xf numFmtId="170" fontId="34" fillId="0" borderId="0" xfId="16" applyNumberFormat="1" applyFont="1" applyAlignment="1">
      <alignment horizontal="center" vertical="center" wrapText="1"/>
    </xf>
    <xf numFmtId="0" fontId="36" fillId="9" borderId="1" xfId="16" applyFont="1" applyFill="1" applyBorder="1" applyAlignment="1">
      <alignment horizontal="left" vertical="top" wrapText="1" indent="1"/>
    </xf>
    <xf numFmtId="170" fontId="37" fillId="9" borderId="1" xfId="16" applyNumberFormat="1" applyFont="1" applyFill="1" applyBorder="1" applyAlignment="1">
      <alignment horizontal="center" vertical="center" wrapText="1"/>
    </xf>
    <xf numFmtId="0" fontId="36" fillId="0" borderId="1" xfId="16" applyFont="1" applyBorder="1" applyAlignment="1">
      <alignment horizontal="left" vertical="top" wrapText="1" indent="1"/>
    </xf>
    <xf numFmtId="170" fontId="34" fillId="0" borderId="1" xfId="16" applyNumberFormat="1" applyFont="1" applyBorder="1" applyAlignment="1">
      <alignment horizontal="center" vertical="center" wrapText="1"/>
    </xf>
    <xf numFmtId="170" fontId="34" fillId="9" borderId="1" xfId="16" applyNumberFormat="1" applyFont="1" applyFill="1" applyBorder="1" applyAlignment="1">
      <alignment horizontal="center" vertical="center" wrapText="1"/>
    </xf>
    <xf numFmtId="0" fontId="37" fillId="9" borderId="1" xfId="16" applyFont="1" applyFill="1" applyBorder="1" applyAlignment="1">
      <alignment horizontal="left" vertical="top" wrapText="1" indent="1"/>
    </xf>
    <xf numFmtId="0" fontId="37" fillId="9" borderId="1" xfId="16" applyFont="1" applyFill="1" applyBorder="1" applyAlignment="1">
      <alignment horizontal="center" vertical="top" wrapText="1"/>
    </xf>
    <xf numFmtId="168" fontId="37" fillId="9" borderId="1" xfId="16" applyNumberFormat="1" applyFont="1" applyFill="1" applyBorder="1" applyAlignment="1">
      <alignment horizontal="center" vertical="center" wrapText="1"/>
    </xf>
    <xf numFmtId="2" fontId="37" fillId="9" borderId="1" xfId="16" applyNumberFormat="1" applyFont="1" applyFill="1" applyBorder="1" applyAlignment="1">
      <alignment horizontal="center" vertical="center" wrapText="1"/>
    </xf>
    <xf numFmtId="1" fontId="39" fillId="0" borderId="1" xfId="16" applyNumberFormat="1" applyFont="1" applyBorder="1" applyAlignment="1">
      <alignment horizontal="right" vertical="top" shrinkToFit="1"/>
    </xf>
    <xf numFmtId="0" fontId="35" fillId="0" borderId="1" xfId="16" applyFont="1" applyBorder="1" applyAlignment="1">
      <alignment horizontal="left" wrapText="1"/>
    </xf>
    <xf numFmtId="0" fontId="37" fillId="0" borderId="1" xfId="16" applyFont="1" applyBorder="1" applyAlignment="1">
      <alignment horizontal="right" vertical="top" wrapText="1"/>
    </xf>
    <xf numFmtId="0" fontId="37" fillId="0" borderId="1" xfId="16" applyFont="1" applyBorder="1" applyAlignment="1">
      <alignment horizontal="left" vertical="top" wrapText="1" indent="1"/>
    </xf>
    <xf numFmtId="0" fontId="37" fillId="0" borderId="1" xfId="16" applyFont="1" applyBorder="1" applyAlignment="1">
      <alignment horizontal="left" vertical="top" wrapText="1"/>
    </xf>
    <xf numFmtId="0" fontId="37" fillId="0" borderId="1" xfId="16" applyFont="1" applyBorder="1" applyAlignment="1">
      <alignment horizontal="center" vertical="top" wrapText="1"/>
    </xf>
    <xf numFmtId="168" fontId="36" fillId="0" borderId="1" xfId="0" applyNumberFormat="1" applyFont="1" applyBorder="1" applyAlignment="1">
      <alignment horizontal="center" vertical="center" wrapText="1"/>
    </xf>
    <xf numFmtId="2" fontId="36" fillId="8" borderId="1" xfId="0" applyNumberFormat="1" applyFont="1" applyFill="1" applyBorder="1" applyAlignment="1">
      <alignment horizontal="center" vertical="center" wrapText="1"/>
    </xf>
    <xf numFmtId="170" fontId="35" fillId="0" borderId="1" xfId="16" applyNumberFormat="1" applyFont="1" applyBorder="1" applyAlignment="1">
      <alignment horizontal="center" vertical="center" wrapText="1"/>
    </xf>
    <xf numFmtId="0" fontId="40" fillId="0" borderId="0" xfId="0" applyFont="1"/>
    <xf numFmtId="170" fontId="39" fillId="10" borderId="1" xfId="16" applyNumberFormat="1" applyFont="1" applyFill="1" applyBorder="1" applyAlignment="1">
      <alignment horizontal="center" vertical="center" wrapText="1"/>
    </xf>
    <xf numFmtId="168" fontId="35" fillId="0" borderId="1" xfId="16" applyNumberFormat="1" applyFont="1" applyBorder="1" applyAlignment="1">
      <alignment horizontal="center" vertical="center"/>
    </xf>
    <xf numFmtId="0" fontId="37" fillId="0" borderId="1" xfId="16" applyFont="1" applyBorder="1" applyAlignment="1">
      <alignment horizontal="left" vertical="top" wrapText="1" indent="2"/>
    </xf>
    <xf numFmtId="168" fontId="35" fillId="0" borderId="1" xfId="0" applyNumberFormat="1" applyFont="1" applyBorder="1" applyAlignment="1">
      <alignment horizontal="center" vertical="center" shrinkToFit="1"/>
    </xf>
    <xf numFmtId="0" fontId="41" fillId="0" borderId="1" xfId="0" applyFont="1" applyBorder="1" applyAlignment="1">
      <alignment horizontal="center" vertical="top" wrapText="1"/>
    </xf>
    <xf numFmtId="170" fontId="34" fillId="10" borderId="4" xfId="16" applyNumberFormat="1" applyFont="1" applyFill="1" applyBorder="1" applyAlignment="1">
      <alignment horizontal="center" vertical="center" wrapText="1"/>
    </xf>
    <xf numFmtId="170" fontId="28" fillId="7" borderId="16" xfId="0" applyNumberFormat="1" applyFont="1" applyFill="1" applyBorder="1" applyAlignment="1">
      <alignment horizontal="center" vertical="center"/>
    </xf>
    <xf numFmtId="170" fontId="28" fillId="2" borderId="18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vertical="top" wrapText="1"/>
    </xf>
    <xf numFmtId="0" fontId="29" fillId="0" borderId="1" xfId="0" applyFont="1" applyBorder="1" applyAlignment="1">
      <alignment vertical="top"/>
    </xf>
    <xf numFmtId="0" fontId="29" fillId="0" borderId="1" xfId="0" applyFont="1" applyBorder="1" applyAlignment="1">
      <alignment vertical="top" wrapText="1"/>
    </xf>
    <xf numFmtId="0" fontId="40" fillId="0" borderId="1" xfId="0" applyFont="1" applyBorder="1" applyAlignment="1">
      <alignment vertical="top"/>
    </xf>
    <xf numFmtId="0" fontId="29" fillId="0" borderId="1" xfId="0" applyFont="1" applyBorder="1" applyAlignment="1">
      <alignment horizontal="center" vertical="top"/>
    </xf>
    <xf numFmtId="2" fontId="29" fillId="8" borderId="1" xfId="0" applyNumberFormat="1" applyFont="1" applyFill="1" applyBorder="1" applyAlignment="1">
      <alignment vertical="top"/>
    </xf>
    <xf numFmtId="2" fontId="29" fillId="0" borderId="1" xfId="0" applyNumberFormat="1" applyFont="1" applyBorder="1" applyAlignment="1">
      <alignment vertical="top"/>
    </xf>
    <xf numFmtId="0" fontId="40" fillId="0" borderId="1" xfId="0" applyFont="1" applyBorder="1" applyAlignment="1">
      <alignment vertical="top" wrapText="1"/>
    </xf>
    <xf numFmtId="0" fontId="40" fillId="0" borderId="1" xfId="0" applyFont="1" applyBorder="1" applyAlignment="1">
      <alignment horizontal="center" vertical="top"/>
    </xf>
    <xf numFmtId="2" fontId="40" fillId="8" borderId="1" xfId="0" applyNumberFormat="1" applyFont="1" applyFill="1" applyBorder="1" applyAlignment="1">
      <alignment vertical="top"/>
    </xf>
    <xf numFmtId="2" fontId="30" fillId="7" borderId="1" xfId="0" applyNumberFormat="1" applyFont="1" applyFill="1" applyBorder="1" applyAlignment="1">
      <alignment vertical="top"/>
    </xf>
    <xf numFmtId="2" fontId="30" fillId="2" borderId="1" xfId="0" applyNumberFormat="1" applyFont="1" applyFill="1" applyBorder="1" applyAlignment="1">
      <alignment vertical="top"/>
    </xf>
    <xf numFmtId="0" fontId="17" fillId="10" borderId="1" xfId="0" applyFont="1" applyFill="1" applyBorder="1" applyAlignment="1">
      <alignment horizontal="center" vertical="center" wrapText="1"/>
    </xf>
    <xf numFmtId="171" fontId="17" fillId="1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71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/>
    </xf>
    <xf numFmtId="168" fontId="20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168" fontId="43" fillId="0" borderId="0" xfId="0" applyNumberFormat="1" applyFont="1" applyAlignment="1">
      <alignment horizontal="center" vertical="center"/>
    </xf>
    <xf numFmtId="171" fontId="20" fillId="0" borderId="0" xfId="0" applyNumberFormat="1" applyFont="1" applyAlignment="1">
      <alignment horizontal="center" vertical="center" wrapText="1"/>
    </xf>
    <xf numFmtId="0" fontId="43" fillId="0" borderId="0" xfId="0" applyFont="1" applyAlignment="1">
      <alignment horizontal="left" vertical="top" wrapText="1"/>
    </xf>
    <xf numFmtId="0" fontId="43" fillId="0" borderId="0" xfId="0" applyFont="1"/>
    <xf numFmtId="0" fontId="43" fillId="0" borderId="0" xfId="0" applyFont="1" applyAlignment="1">
      <alignment horizontal="left" wrapText="1"/>
    </xf>
    <xf numFmtId="0" fontId="43" fillId="0" borderId="0" xfId="0" applyFont="1" applyAlignment="1">
      <alignment horizontal="left" vertical="center" wrapText="1"/>
    </xf>
    <xf numFmtId="171" fontId="44" fillId="10" borderId="1" xfId="0" applyNumberFormat="1" applyFont="1" applyFill="1" applyBorder="1" applyAlignment="1">
      <alignment horizontal="center" vertical="center" wrapText="1"/>
    </xf>
    <xf numFmtId="168" fontId="17" fillId="0" borderId="0" xfId="0" applyNumberFormat="1" applyFont="1" applyAlignment="1">
      <alignment horizontal="center" vertical="center" wrapText="1"/>
    </xf>
    <xf numFmtId="171" fontId="43" fillId="0" borderId="0" xfId="0" applyNumberFormat="1" applyFont="1" applyAlignment="1">
      <alignment horizontal="center" vertical="center" wrapText="1"/>
    </xf>
    <xf numFmtId="168" fontId="16" fillId="0" borderId="1" xfId="0" applyNumberFormat="1" applyFont="1" applyBorder="1" applyAlignment="1">
      <alignment horizontal="center" vertical="center" shrinkToFit="1"/>
    </xf>
    <xf numFmtId="171" fontId="43" fillId="0" borderId="0" xfId="0" applyNumberFormat="1" applyFont="1" applyAlignment="1">
      <alignment horizontal="center" vertical="center"/>
    </xf>
    <xf numFmtId="0" fontId="20" fillId="12" borderId="1" xfId="0" applyFont="1" applyFill="1" applyBorder="1" applyAlignment="1">
      <alignment horizontal="center" vertical="center" wrapText="1"/>
    </xf>
    <xf numFmtId="1" fontId="16" fillId="13" borderId="1" xfId="0" applyNumberFormat="1" applyFont="1" applyFill="1" applyBorder="1" applyAlignment="1">
      <alignment horizontal="center" vertical="center" shrinkToFit="1"/>
    </xf>
    <xf numFmtId="169" fontId="16" fillId="14" borderId="1" xfId="0" applyNumberFormat="1" applyFont="1" applyFill="1" applyBorder="1" applyAlignment="1">
      <alignment horizontal="center" vertical="center" shrinkToFit="1"/>
    </xf>
    <xf numFmtId="0" fontId="20" fillId="14" borderId="1" xfId="0" applyFont="1" applyFill="1" applyBorder="1" applyAlignment="1">
      <alignment horizontal="center" vertical="center" wrapText="1"/>
    </xf>
    <xf numFmtId="171" fontId="20" fillId="14" borderId="1" xfId="0" applyNumberFormat="1" applyFont="1" applyFill="1" applyBorder="1" applyAlignment="1">
      <alignment horizontal="center" vertical="center" wrapText="1"/>
    </xf>
    <xf numFmtId="169" fontId="16" fillId="15" borderId="1" xfId="0" applyNumberFormat="1" applyFont="1" applyFill="1" applyBorder="1" applyAlignment="1">
      <alignment horizontal="center" vertical="center" shrinkToFit="1"/>
    </xf>
    <xf numFmtId="0" fontId="20" fillId="15" borderId="1" xfId="0" applyFont="1" applyFill="1" applyBorder="1" applyAlignment="1">
      <alignment horizontal="center" vertical="center" wrapText="1"/>
    </xf>
    <xf numFmtId="171" fontId="20" fillId="15" borderId="1" xfId="0" applyNumberFormat="1" applyFont="1" applyFill="1" applyBorder="1" applyAlignment="1">
      <alignment horizontal="center" vertical="center" wrapText="1"/>
    </xf>
    <xf numFmtId="2" fontId="16" fillId="15" borderId="1" xfId="0" applyNumberFormat="1" applyFont="1" applyFill="1" applyBorder="1" applyAlignment="1">
      <alignment horizontal="center" vertical="center" shrinkToFit="1"/>
    </xf>
    <xf numFmtId="169" fontId="16" fillId="16" borderId="1" xfId="0" applyNumberFormat="1" applyFont="1" applyFill="1" applyBorder="1" applyAlignment="1">
      <alignment horizontal="center" vertical="center" shrinkToFit="1"/>
    </xf>
    <xf numFmtId="0" fontId="20" fillId="16" borderId="1" xfId="0" applyFont="1" applyFill="1" applyBorder="1" applyAlignment="1">
      <alignment horizontal="center" vertical="center" wrapText="1"/>
    </xf>
    <xf numFmtId="171" fontId="20" fillId="16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right" vertical="top" wrapText="1"/>
    </xf>
    <xf numFmtId="171" fontId="20" fillId="0" borderId="16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left" vertical="top" wrapText="1"/>
    </xf>
    <xf numFmtId="0" fontId="17" fillId="0" borderId="25" xfId="0" applyFont="1" applyBorder="1" applyAlignment="1">
      <alignment horizontal="left" vertical="top" wrapText="1"/>
    </xf>
    <xf numFmtId="168" fontId="20" fillId="0" borderId="25" xfId="0" applyNumberFormat="1" applyFont="1" applyBorder="1" applyAlignment="1">
      <alignment horizontal="center" vertical="center" wrapText="1"/>
    </xf>
    <xf numFmtId="0" fontId="20" fillId="12" borderId="25" xfId="0" applyFont="1" applyFill="1" applyBorder="1" applyAlignment="1">
      <alignment horizontal="center" vertical="center" wrapText="1"/>
    </xf>
    <xf numFmtId="171" fontId="20" fillId="0" borderId="18" xfId="0" applyNumberFormat="1" applyFont="1" applyBorder="1" applyAlignment="1">
      <alignment horizontal="center" vertical="center" wrapText="1"/>
    </xf>
    <xf numFmtId="171" fontId="30" fillId="7" borderId="24" xfId="0" applyNumberFormat="1" applyFont="1" applyFill="1" applyBorder="1" applyAlignment="1">
      <alignment vertical="top"/>
    </xf>
    <xf numFmtId="171" fontId="30" fillId="2" borderId="16" xfId="0" applyNumberFormat="1" applyFont="1" applyFill="1" applyBorder="1" applyAlignment="1">
      <alignment vertical="top"/>
    </xf>
    <xf numFmtId="171" fontId="30" fillId="7" borderId="18" xfId="0" applyNumberFormat="1" applyFont="1" applyFill="1" applyBorder="1" applyAlignment="1">
      <alignment vertical="top"/>
    </xf>
    <xf numFmtId="1" fontId="48" fillId="0" borderId="1" xfId="16" applyNumberFormat="1" applyFont="1" applyBorder="1" applyAlignment="1">
      <alignment horizontal="right" vertical="top" shrinkToFit="1"/>
    </xf>
    <xf numFmtId="0" fontId="47" fillId="0" borderId="1" xfId="16" applyFont="1" applyBorder="1" applyAlignment="1">
      <alignment horizontal="left" vertical="top" wrapText="1"/>
    </xf>
    <xf numFmtId="0" fontId="49" fillId="0" borderId="1" xfId="16" applyFont="1" applyBorder="1" applyAlignment="1">
      <alignment horizontal="left" vertical="top" wrapText="1"/>
    </xf>
    <xf numFmtId="0" fontId="46" fillId="0" borderId="0" xfId="16" applyFont="1" applyAlignment="1">
      <alignment horizontal="left" vertical="top"/>
    </xf>
    <xf numFmtId="0" fontId="46" fillId="0" borderId="0" xfId="16" applyFont="1" applyAlignment="1">
      <alignment horizontal="left" wrapText="1"/>
    </xf>
    <xf numFmtId="0" fontId="46" fillId="0" borderId="1" xfId="16" applyFont="1" applyBorder="1" applyAlignment="1">
      <alignment horizontal="left" wrapText="1"/>
    </xf>
    <xf numFmtId="0" fontId="17" fillId="17" borderId="11" xfId="0" applyFont="1" applyFill="1" applyBorder="1" applyAlignment="1">
      <alignment horizontal="right" vertical="top" wrapText="1"/>
    </xf>
    <xf numFmtId="0" fontId="17" fillId="17" borderId="13" xfId="0" applyFont="1" applyFill="1" applyBorder="1" applyAlignment="1">
      <alignment horizontal="center" vertical="top" wrapText="1"/>
    </xf>
    <xf numFmtId="0" fontId="17" fillId="17" borderId="13" xfId="0" applyFont="1" applyFill="1" applyBorder="1" applyAlignment="1">
      <alignment horizontal="left" vertical="top" wrapText="1" indent="1"/>
    </xf>
    <xf numFmtId="168" fontId="17" fillId="17" borderId="13" xfId="0" applyNumberFormat="1" applyFont="1" applyFill="1" applyBorder="1" applyAlignment="1">
      <alignment horizontal="center" vertical="center" wrapText="1"/>
    </xf>
    <xf numFmtId="0" fontId="17" fillId="17" borderId="13" xfId="0" applyFont="1" applyFill="1" applyBorder="1" applyAlignment="1">
      <alignment horizontal="center" vertical="center" wrapText="1"/>
    </xf>
    <xf numFmtId="171" fontId="17" fillId="17" borderId="24" xfId="0" applyNumberFormat="1" applyFont="1" applyFill="1" applyBorder="1" applyAlignment="1">
      <alignment horizontal="center" vertical="center" wrapText="1"/>
    </xf>
    <xf numFmtId="1" fontId="18" fillId="17" borderId="11" xfId="0" applyNumberFormat="1" applyFont="1" applyFill="1" applyBorder="1" applyAlignment="1">
      <alignment horizontal="right" vertical="top" shrinkToFit="1"/>
    </xf>
    <xf numFmtId="0" fontId="43" fillId="17" borderId="13" xfId="0" applyFont="1" applyFill="1" applyBorder="1" applyAlignment="1">
      <alignment horizontal="left" vertical="center" wrapText="1"/>
    </xf>
    <xf numFmtId="0" fontId="17" fillId="17" borderId="13" xfId="0" applyFont="1" applyFill="1" applyBorder="1" applyAlignment="1">
      <alignment horizontal="left" vertical="top" wrapText="1"/>
    </xf>
    <xf numFmtId="171" fontId="17" fillId="17" borderId="24" xfId="0" applyNumberFormat="1" applyFont="1" applyFill="1" applyBorder="1" applyAlignment="1">
      <alignment vertical="top" wrapText="1"/>
    </xf>
    <xf numFmtId="169" fontId="18" fillId="13" borderId="15" xfId="0" applyNumberFormat="1" applyFont="1" applyFill="1" applyBorder="1" applyAlignment="1">
      <alignment horizontal="right" vertical="top" shrinkToFit="1"/>
    </xf>
    <xf numFmtId="0" fontId="43" fillId="13" borderId="1" xfId="0" applyFont="1" applyFill="1" applyBorder="1" applyAlignment="1">
      <alignment horizontal="left" vertical="center" wrapText="1"/>
    </xf>
    <xf numFmtId="0" fontId="17" fillId="13" borderId="1" xfId="0" applyFont="1" applyFill="1" applyBorder="1" applyAlignment="1">
      <alignment horizontal="left" vertical="top" wrapText="1"/>
    </xf>
    <xf numFmtId="171" fontId="17" fillId="13" borderId="16" xfId="0" applyNumberFormat="1" applyFont="1" applyFill="1" applyBorder="1" applyAlignment="1">
      <alignment vertical="top" wrapText="1"/>
    </xf>
    <xf numFmtId="0" fontId="43" fillId="13" borderId="1" xfId="0" applyFont="1" applyFill="1" applyBorder="1" applyAlignment="1">
      <alignment horizontal="left" wrapText="1"/>
    </xf>
    <xf numFmtId="171" fontId="17" fillId="13" borderId="16" xfId="0" applyNumberFormat="1" applyFont="1" applyFill="1" applyBorder="1" applyAlignment="1">
      <alignment horizontal="center" vertical="center" wrapText="1"/>
    </xf>
    <xf numFmtId="0" fontId="17" fillId="13" borderId="15" xfId="0" applyFont="1" applyFill="1" applyBorder="1" applyAlignment="1">
      <alignment horizontal="left" vertical="top" wrapText="1" indent="1"/>
    </xf>
    <xf numFmtId="0" fontId="46" fillId="0" borderId="0" xfId="16" applyFont="1" applyAlignment="1">
      <alignment vertical="top"/>
    </xf>
    <xf numFmtId="168" fontId="46" fillId="0" borderId="1" xfId="16" applyNumberFormat="1" applyFont="1" applyBorder="1" applyAlignment="1">
      <alignment horizontal="center" vertical="center" wrapText="1"/>
    </xf>
    <xf numFmtId="168" fontId="46" fillId="0" borderId="1" xfId="16" applyNumberFormat="1" applyFont="1" applyBorder="1" applyAlignment="1">
      <alignment horizontal="center" vertical="center" shrinkToFit="1"/>
    </xf>
    <xf numFmtId="0" fontId="46" fillId="12" borderId="1" xfId="16" applyFont="1" applyFill="1" applyBorder="1" applyAlignment="1">
      <alignment horizontal="center" vertical="center" wrapText="1"/>
    </xf>
    <xf numFmtId="0" fontId="47" fillId="12" borderId="1" xfId="16" applyFont="1" applyFill="1" applyBorder="1" applyAlignment="1">
      <alignment horizontal="center" vertical="center" wrapText="1"/>
    </xf>
    <xf numFmtId="171" fontId="17" fillId="18" borderId="1" xfId="0" applyNumberFormat="1" applyFont="1" applyFill="1" applyBorder="1" applyAlignment="1">
      <alignment horizontal="center" vertical="center" wrapText="1"/>
    </xf>
    <xf numFmtId="0" fontId="46" fillId="13" borderId="1" xfId="16" applyFont="1" applyFill="1" applyBorder="1" applyAlignment="1">
      <alignment horizontal="left" wrapText="1"/>
    </xf>
    <xf numFmtId="1" fontId="46" fillId="0" borderId="0" xfId="16" applyNumberFormat="1" applyFont="1" applyAlignment="1">
      <alignment horizontal="right" vertical="top" shrinkToFit="1"/>
    </xf>
    <xf numFmtId="0" fontId="47" fillId="0" borderId="0" xfId="16" applyFont="1" applyAlignment="1">
      <alignment horizontal="left" vertical="top" wrapText="1"/>
    </xf>
    <xf numFmtId="1" fontId="46" fillId="0" borderId="0" xfId="16" applyNumberFormat="1" applyFont="1" applyAlignment="1">
      <alignment horizontal="left" vertical="top" shrinkToFit="1"/>
    </xf>
    <xf numFmtId="0" fontId="45" fillId="20" borderId="1" xfId="16" applyFont="1" applyFill="1" applyBorder="1" applyAlignment="1">
      <alignment horizontal="right" vertical="top" wrapText="1"/>
    </xf>
    <xf numFmtId="0" fontId="45" fillId="18" borderId="1" xfId="16" applyFont="1" applyFill="1" applyBorder="1" applyAlignment="1">
      <alignment horizontal="center" vertical="top" wrapText="1"/>
    </xf>
    <xf numFmtId="171" fontId="30" fillId="7" borderId="32" xfId="0" applyNumberFormat="1" applyFont="1" applyFill="1" applyBorder="1" applyAlignment="1">
      <alignment vertical="top"/>
    </xf>
    <xf numFmtId="0" fontId="47" fillId="0" borderId="15" xfId="16" applyFont="1" applyBorder="1" applyAlignment="1">
      <alignment horizontal="left" vertical="top" wrapText="1"/>
    </xf>
    <xf numFmtId="171" fontId="46" fillId="0" borderId="16" xfId="16" applyNumberFormat="1" applyFont="1" applyBorder="1" applyAlignment="1">
      <alignment horizontal="center" vertical="center" wrapText="1"/>
    </xf>
    <xf numFmtId="0" fontId="47" fillId="0" borderId="15" xfId="16" applyFont="1" applyBorder="1" applyAlignment="1">
      <alignment horizontal="left" vertical="top" wrapText="1" indent="1"/>
    </xf>
    <xf numFmtId="1" fontId="48" fillId="17" borderId="11" xfId="16" applyNumberFormat="1" applyFont="1" applyFill="1" applyBorder="1" applyAlignment="1">
      <alignment horizontal="right" vertical="top" shrinkToFit="1"/>
    </xf>
    <xf numFmtId="0" fontId="46" fillId="17" borderId="13" xfId="16" applyFont="1" applyFill="1" applyBorder="1" applyAlignment="1">
      <alignment horizontal="left" wrapText="1"/>
    </xf>
    <xf numFmtId="169" fontId="48" fillId="13" borderId="15" xfId="16" applyNumberFormat="1" applyFont="1" applyFill="1" applyBorder="1" applyAlignment="1">
      <alignment horizontal="right" vertical="top" shrinkToFit="1"/>
    </xf>
    <xf numFmtId="1" fontId="46" fillId="0" borderId="15" xfId="16" applyNumberFormat="1" applyFont="1" applyBorder="1" applyAlignment="1">
      <alignment horizontal="right" vertical="top" shrinkToFit="1"/>
    </xf>
    <xf numFmtId="171" fontId="46" fillId="13" borderId="16" xfId="16" applyNumberFormat="1" applyFont="1" applyFill="1" applyBorder="1" applyAlignment="1">
      <alignment horizontal="right" wrapText="1"/>
    </xf>
    <xf numFmtId="0" fontId="47" fillId="0" borderId="15" xfId="16" applyFont="1" applyBorder="1" applyAlignment="1">
      <alignment horizontal="right" vertical="top" wrapText="1"/>
    </xf>
    <xf numFmtId="0" fontId="17" fillId="18" borderId="7" xfId="0" applyFont="1" applyFill="1" applyBorder="1" applyAlignment="1">
      <alignment horizontal="right" vertical="top" wrapText="1"/>
    </xf>
    <xf numFmtId="0" fontId="17" fillId="18" borderId="9" xfId="0" applyFont="1" applyFill="1" applyBorder="1" applyAlignment="1">
      <alignment horizontal="left" vertical="top" wrapText="1" indent="1"/>
    </xf>
    <xf numFmtId="0" fontId="17" fillId="18" borderId="9" xfId="0" applyFont="1" applyFill="1" applyBorder="1" applyAlignment="1">
      <alignment horizontal="center" vertical="top" wrapText="1"/>
    </xf>
    <xf numFmtId="168" fontId="17" fillId="18" borderId="9" xfId="0" applyNumberFormat="1" applyFont="1" applyFill="1" applyBorder="1" applyAlignment="1">
      <alignment horizontal="center" vertical="center" wrapText="1"/>
    </xf>
    <xf numFmtId="0" fontId="17" fillId="18" borderId="9" xfId="0" applyFont="1" applyFill="1" applyBorder="1" applyAlignment="1">
      <alignment horizontal="center" vertical="center" wrapText="1"/>
    </xf>
    <xf numFmtId="171" fontId="17" fillId="18" borderId="10" xfId="0" applyNumberFormat="1" applyFont="1" applyFill="1" applyBorder="1" applyAlignment="1">
      <alignment horizontal="center" vertical="center" wrapText="1"/>
    </xf>
    <xf numFmtId="1" fontId="48" fillId="0" borderId="1" xfId="16" applyNumberFormat="1" applyFont="1" applyBorder="1" applyAlignment="1">
      <alignment horizontal="left" vertical="top" shrinkToFit="1"/>
    </xf>
    <xf numFmtId="171" fontId="48" fillId="0" borderId="1" xfId="16" applyNumberFormat="1" applyFont="1" applyBorder="1" applyAlignment="1">
      <alignment horizontal="left" wrapText="1"/>
    </xf>
    <xf numFmtId="169" fontId="46" fillId="14" borderId="1" xfId="16" applyNumberFormat="1" applyFont="1" applyFill="1" applyBorder="1" applyAlignment="1">
      <alignment horizontal="right" vertical="top" shrinkToFit="1"/>
    </xf>
    <xf numFmtId="1" fontId="46" fillId="14" borderId="1" xfId="16" applyNumberFormat="1" applyFont="1" applyFill="1" applyBorder="1" applyAlignment="1">
      <alignment horizontal="left" vertical="top" shrinkToFit="1"/>
    </xf>
    <xf numFmtId="171" fontId="46" fillId="14" borderId="1" xfId="16" applyNumberFormat="1" applyFont="1" applyFill="1" applyBorder="1" applyAlignment="1">
      <alignment horizontal="left" wrapText="1"/>
    </xf>
    <xf numFmtId="171" fontId="48" fillId="17" borderId="1" xfId="16" applyNumberFormat="1" applyFont="1" applyFill="1" applyBorder="1" applyAlignment="1">
      <alignment horizontal="left" wrapText="1"/>
    </xf>
    <xf numFmtId="171" fontId="48" fillId="17" borderId="18" xfId="16" applyNumberFormat="1" applyFont="1" applyFill="1" applyBorder="1" applyAlignment="1">
      <alignment horizontal="center" vertical="center" wrapText="1"/>
    </xf>
    <xf numFmtId="171" fontId="47" fillId="13" borderId="16" xfId="16" applyNumberFormat="1" applyFont="1" applyFill="1" applyBorder="1" applyAlignment="1">
      <alignment vertical="top" wrapText="1"/>
    </xf>
    <xf numFmtId="0" fontId="12" fillId="21" borderId="1" xfId="8" applyFont="1" applyFill="1" applyBorder="1"/>
    <xf numFmtId="0" fontId="11" fillId="21" borderId="1" xfId="8" applyFont="1" applyFill="1" applyBorder="1" applyAlignment="1">
      <alignment horizontal="right"/>
    </xf>
    <xf numFmtId="167" fontId="11" fillId="21" borderId="1" xfId="8" applyNumberFormat="1" applyFont="1" applyFill="1" applyBorder="1"/>
    <xf numFmtId="0" fontId="11" fillId="22" borderId="1" xfId="8" applyFont="1" applyFill="1" applyBorder="1" applyAlignment="1">
      <alignment horizontal="center" vertical="center" wrapText="1"/>
    </xf>
    <xf numFmtId="0" fontId="11" fillId="3" borderId="1" xfId="8" applyFont="1" applyFill="1" applyBorder="1" applyAlignment="1">
      <alignment horizontal="center" vertical="center" wrapText="1"/>
    </xf>
    <xf numFmtId="0" fontId="11" fillId="4" borderId="1" xfId="8" applyFont="1" applyFill="1" applyBorder="1" applyAlignment="1">
      <alignment horizontal="center" vertical="center" wrapText="1"/>
    </xf>
    <xf numFmtId="0" fontId="10" fillId="0" borderId="1" xfId="8" applyFont="1" applyBorder="1" applyAlignment="1">
      <alignment horizontal="center" vertical="top" wrapText="1"/>
    </xf>
    <xf numFmtId="0" fontId="11" fillId="0" borderId="1" xfId="8" applyFont="1" applyBorder="1" applyAlignment="1">
      <alignment horizontal="center" vertical="center" wrapText="1"/>
    </xf>
    <xf numFmtId="0" fontId="11" fillId="2" borderId="1" xfId="8" applyFont="1" applyFill="1" applyBorder="1" applyAlignment="1">
      <alignment horizontal="center" vertical="center" wrapText="1"/>
    </xf>
    <xf numFmtId="0" fontId="17" fillId="5" borderId="1" xfId="5" applyFont="1" applyFill="1" applyBorder="1" applyAlignment="1">
      <alignment horizontal="left" vertical="top" wrapText="1"/>
    </xf>
    <xf numFmtId="0" fontId="17" fillId="2" borderId="1" xfId="5" applyFont="1" applyFill="1" applyBorder="1" applyAlignment="1">
      <alignment horizontal="left" vertical="top" wrapText="1"/>
    </xf>
    <xf numFmtId="0" fontId="17" fillId="7" borderId="1" xfId="5" applyFont="1" applyFill="1" applyBorder="1" applyAlignment="1">
      <alignment horizontal="left" vertical="top" wrapText="1"/>
    </xf>
    <xf numFmtId="0" fontId="3" fillId="0" borderId="0" xfId="5" applyAlignment="1">
      <alignment horizontal="left" wrapText="1"/>
    </xf>
    <xf numFmtId="0" fontId="14" fillId="5" borderId="5" xfId="5" applyFont="1" applyFill="1" applyBorder="1" applyAlignment="1">
      <alignment horizontal="center" vertical="top" wrapText="1"/>
    </xf>
    <xf numFmtId="0" fontId="21" fillId="6" borderId="0" xfId="5" applyFont="1" applyFill="1" applyAlignment="1">
      <alignment horizontal="center" vertical="center"/>
    </xf>
    <xf numFmtId="0" fontId="17" fillId="2" borderId="1" xfId="5" applyFont="1" applyFill="1" applyBorder="1" applyAlignment="1">
      <alignment horizontal="left" vertical="center" wrapText="1"/>
    </xf>
    <xf numFmtId="0" fontId="17" fillId="5" borderId="1" xfId="5" applyFont="1" applyFill="1" applyBorder="1" applyAlignment="1">
      <alignment horizontal="left" vertical="center" wrapText="1"/>
    </xf>
    <xf numFmtId="0" fontId="25" fillId="2" borderId="1" xfId="16" applyFont="1" applyFill="1" applyBorder="1" applyAlignment="1">
      <alignment horizontal="center" vertical="center"/>
    </xf>
    <xf numFmtId="0" fontId="30" fillId="7" borderId="15" xfId="0" applyFont="1" applyFill="1" applyBorder="1" applyAlignment="1">
      <alignment horizontal="right" vertical="top"/>
    </xf>
    <xf numFmtId="0" fontId="30" fillId="2" borderId="17" xfId="0" applyFont="1" applyFill="1" applyBorder="1" applyAlignment="1">
      <alignment horizontal="right" vertical="top"/>
    </xf>
    <xf numFmtId="0" fontId="38" fillId="0" borderId="1" xfId="16" applyFont="1" applyBorder="1" applyAlignment="1">
      <alignment horizontal="left" vertical="top" wrapText="1"/>
    </xf>
    <xf numFmtId="0" fontId="38" fillId="10" borderId="1" xfId="16" applyFont="1" applyFill="1" applyBorder="1" applyAlignment="1">
      <alignment horizontal="right" vertical="center" wrapText="1"/>
    </xf>
    <xf numFmtId="0" fontId="28" fillId="7" borderId="15" xfId="0" applyFont="1" applyFill="1" applyBorder="1" applyAlignment="1">
      <alignment horizontal="right" vertical="top"/>
    </xf>
    <xf numFmtId="0" fontId="28" fillId="2" borderId="17" xfId="0" applyFont="1" applyFill="1" applyBorder="1" applyAlignment="1">
      <alignment horizontal="right" vertical="top"/>
    </xf>
    <xf numFmtId="0" fontId="36" fillId="9" borderId="1" xfId="16" applyFont="1" applyFill="1" applyBorder="1" applyAlignment="1">
      <alignment horizontal="right" vertical="center" wrapText="1"/>
    </xf>
    <xf numFmtId="0" fontId="36" fillId="0" borderId="1" xfId="16" applyFont="1" applyBorder="1" applyAlignment="1">
      <alignment horizontal="left" vertical="center" wrapText="1"/>
    </xf>
    <xf numFmtId="0" fontId="34" fillId="5" borderId="0" xfId="5" applyFont="1" applyFill="1" applyAlignment="1">
      <alignment horizontal="center" vertical="top" wrapText="1"/>
    </xf>
    <xf numFmtId="0" fontId="34" fillId="6" borderId="0" xfId="5" applyFont="1" applyFill="1" applyAlignment="1">
      <alignment horizontal="center" vertical="center"/>
    </xf>
    <xf numFmtId="0" fontId="36" fillId="9" borderId="1" xfId="16" applyFont="1" applyFill="1" applyBorder="1" applyAlignment="1">
      <alignment horizontal="left" vertical="center" wrapText="1"/>
    </xf>
    <xf numFmtId="0" fontId="36" fillId="0" borderId="1" xfId="16" applyFont="1" applyBorder="1" applyAlignment="1">
      <alignment horizontal="left" vertical="center"/>
    </xf>
    <xf numFmtId="0" fontId="30" fillId="7" borderId="1" xfId="0" applyFont="1" applyFill="1" applyBorder="1" applyAlignment="1">
      <alignment horizontal="right" vertical="top"/>
    </xf>
    <xf numFmtId="0" fontId="14" fillId="5" borderId="0" xfId="5" applyFont="1" applyFill="1" applyAlignment="1">
      <alignment horizontal="center" vertical="top" wrapText="1"/>
    </xf>
    <xf numFmtId="0" fontId="27" fillId="0" borderId="6" xfId="0" applyFont="1" applyBorder="1" applyAlignment="1">
      <alignment horizontal="center" wrapText="1"/>
    </xf>
    <xf numFmtId="0" fontId="30" fillId="2" borderId="1" xfId="0" applyFont="1" applyFill="1" applyBorder="1" applyAlignment="1">
      <alignment horizontal="right" vertical="top"/>
    </xf>
    <xf numFmtId="0" fontId="17" fillId="13" borderId="2" xfId="0" applyFont="1" applyFill="1" applyBorder="1" applyAlignment="1">
      <alignment horizontal="left" vertical="top" wrapText="1"/>
    </xf>
    <xf numFmtId="0" fontId="17" fillId="13" borderId="3" xfId="0" applyFont="1" applyFill="1" applyBorder="1" applyAlignment="1">
      <alignment horizontal="left" vertical="top" wrapText="1"/>
    </xf>
    <xf numFmtId="0" fontId="17" fillId="13" borderId="4" xfId="0" applyFont="1" applyFill="1" applyBorder="1" applyAlignment="1">
      <alignment horizontal="left" vertical="top" wrapText="1"/>
    </xf>
    <xf numFmtId="0" fontId="17" fillId="0" borderId="26" xfId="0" applyFont="1" applyBorder="1" applyAlignment="1">
      <alignment horizontal="center" vertical="top" wrapText="1"/>
    </xf>
    <xf numFmtId="0" fontId="17" fillId="0" borderId="27" xfId="0" applyFont="1" applyBorder="1" applyAlignment="1">
      <alignment horizontal="center" vertical="top" wrapText="1"/>
    </xf>
    <xf numFmtId="0" fontId="17" fillId="0" borderId="28" xfId="0" applyFont="1" applyBorder="1" applyAlignment="1">
      <alignment horizontal="center" vertical="top" wrapText="1"/>
    </xf>
    <xf numFmtId="0" fontId="17" fillId="17" borderId="21" xfId="0" applyFont="1" applyFill="1" applyBorder="1" applyAlignment="1">
      <alignment horizontal="left" vertical="top" wrapText="1"/>
    </xf>
    <xf numFmtId="0" fontId="17" fillId="17" borderId="22" xfId="0" applyFont="1" applyFill="1" applyBorder="1" applyAlignment="1">
      <alignment horizontal="left" vertical="top" wrapText="1"/>
    </xf>
    <xf numFmtId="0" fontId="17" fillId="17" borderId="23" xfId="0" applyFont="1" applyFill="1" applyBorder="1" applyAlignment="1">
      <alignment horizontal="left" vertical="top" wrapText="1"/>
    </xf>
    <xf numFmtId="0" fontId="17" fillId="0" borderId="26" xfId="0" applyFont="1" applyBorder="1" applyAlignment="1">
      <alignment horizontal="left" vertical="top" wrapText="1"/>
    </xf>
    <xf numFmtId="0" fontId="17" fillId="0" borderId="27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43" fillId="10" borderId="1" xfId="0" applyFont="1" applyFill="1" applyBorder="1" applyAlignment="1">
      <alignment horizontal="right" vertical="center" wrapText="1"/>
    </xf>
    <xf numFmtId="0" fontId="17" fillId="6" borderId="0" xfId="5" applyFont="1" applyFill="1" applyAlignment="1">
      <alignment horizontal="center" vertical="center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20" fillId="15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0" fillId="16" borderId="1" xfId="0" applyFont="1" applyFill="1" applyBorder="1" applyAlignment="1">
      <alignment horizontal="left" vertical="center" wrapText="1"/>
    </xf>
    <xf numFmtId="0" fontId="30" fillId="7" borderId="11" xfId="0" applyFont="1" applyFill="1" applyBorder="1" applyAlignment="1">
      <alignment horizontal="right" vertical="top"/>
    </xf>
    <xf numFmtId="0" fontId="30" fillId="7" borderId="13" xfId="0" applyFont="1" applyFill="1" applyBorder="1" applyAlignment="1">
      <alignment horizontal="right" vertical="top"/>
    </xf>
    <xf numFmtId="0" fontId="30" fillId="2" borderId="15" xfId="0" applyFont="1" applyFill="1" applyBorder="1" applyAlignment="1">
      <alignment horizontal="right" vertical="top"/>
    </xf>
    <xf numFmtId="0" fontId="30" fillId="7" borderId="17" xfId="0" applyFont="1" applyFill="1" applyBorder="1" applyAlignment="1">
      <alignment horizontal="right" vertical="top"/>
    </xf>
    <xf numFmtId="0" fontId="30" fillId="7" borderId="25" xfId="0" applyFont="1" applyFill="1" applyBorder="1" applyAlignment="1">
      <alignment horizontal="right" vertical="top"/>
    </xf>
    <xf numFmtId="0" fontId="17" fillId="11" borderId="5" xfId="5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 wrapText="1"/>
    </xf>
    <xf numFmtId="1" fontId="16" fillId="13" borderId="1" xfId="0" applyNumberFormat="1" applyFont="1" applyFill="1" applyBorder="1" applyAlignment="1">
      <alignment horizontal="center" vertical="center" shrinkToFit="1"/>
    </xf>
    <xf numFmtId="0" fontId="20" fillId="14" borderId="1" xfId="0" applyFont="1" applyFill="1" applyBorder="1" applyAlignment="1">
      <alignment horizontal="left" vertical="center" wrapText="1"/>
    </xf>
    <xf numFmtId="0" fontId="45" fillId="0" borderId="1" xfId="16" applyFont="1" applyBorder="1" applyAlignment="1">
      <alignment horizontal="left" vertical="top" wrapText="1"/>
    </xf>
    <xf numFmtId="0" fontId="47" fillId="0" borderId="0" xfId="16" applyFont="1" applyAlignment="1">
      <alignment horizontal="center" wrapText="1"/>
    </xf>
    <xf numFmtId="1" fontId="48" fillId="17" borderId="2" xfId="16" applyNumberFormat="1" applyFont="1" applyFill="1" applyBorder="1" applyAlignment="1">
      <alignment horizontal="right" vertical="top" shrinkToFit="1"/>
    </xf>
    <xf numFmtId="1" fontId="48" fillId="17" borderId="3" xfId="16" applyNumberFormat="1" applyFont="1" applyFill="1" applyBorder="1" applyAlignment="1">
      <alignment horizontal="right" vertical="top" shrinkToFit="1"/>
    </xf>
    <xf numFmtId="1" fontId="48" fillId="17" borderId="4" xfId="16" applyNumberFormat="1" applyFont="1" applyFill="1" applyBorder="1" applyAlignment="1">
      <alignment horizontal="right" vertical="top" shrinkToFit="1"/>
    </xf>
    <xf numFmtId="0" fontId="45" fillId="13" borderId="1" xfId="16" applyFont="1" applyFill="1" applyBorder="1" applyAlignment="1">
      <alignment horizontal="left" vertical="top" wrapText="1"/>
    </xf>
    <xf numFmtId="0" fontId="45" fillId="18" borderId="1" xfId="16" applyFont="1" applyFill="1" applyBorder="1" applyAlignment="1">
      <alignment horizontal="center" vertical="top" wrapText="1"/>
    </xf>
    <xf numFmtId="0" fontId="47" fillId="14" borderId="1" xfId="16" applyFont="1" applyFill="1" applyBorder="1" applyAlignment="1">
      <alignment horizontal="left" vertical="top" wrapText="1"/>
    </xf>
    <xf numFmtId="0" fontId="17" fillId="19" borderId="5" xfId="5" applyFont="1" applyFill="1" applyBorder="1" applyAlignment="1">
      <alignment horizontal="center" vertical="center" wrapText="1"/>
    </xf>
    <xf numFmtId="0" fontId="45" fillId="17" borderId="13" xfId="16" applyFont="1" applyFill="1" applyBorder="1" applyAlignment="1">
      <alignment horizontal="center" vertical="top" wrapText="1"/>
    </xf>
    <xf numFmtId="0" fontId="45" fillId="17" borderId="24" xfId="16" applyFont="1" applyFill="1" applyBorder="1" applyAlignment="1">
      <alignment horizontal="center" vertical="top" wrapText="1"/>
    </xf>
    <xf numFmtId="0" fontId="45" fillId="17" borderId="17" xfId="16" applyFont="1" applyFill="1" applyBorder="1" applyAlignment="1">
      <alignment horizontal="center" vertical="top" wrapText="1"/>
    </xf>
    <xf numFmtId="0" fontId="45" fillId="17" borderId="25" xfId="16" applyFont="1" applyFill="1" applyBorder="1" applyAlignment="1">
      <alignment horizontal="center" vertical="top" wrapText="1"/>
    </xf>
    <xf numFmtId="0" fontId="45" fillId="17" borderId="21" xfId="16" applyFont="1" applyFill="1" applyBorder="1" applyAlignment="1">
      <alignment horizontal="center" vertical="top" wrapText="1"/>
    </xf>
    <xf numFmtId="0" fontId="45" fillId="17" borderId="22" xfId="16" applyFont="1" applyFill="1" applyBorder="1" applyAlignment="1">
      <alignment horizontal="center" vertical="top" wrapText="1"/>
    </xf>
    <xf numFmtId="0" fontId="45" fillId="17" borderId="33" xfId="16" applyFont="1" applyFill="1" applyBorder="1" applyAlignment="1">
      <alignment horizontal="center" vertical="top" wrapText="1"/>
    </xf>
    <xf numFmtId="0" fontId="45" fillId="13" borderId="1" xfId="16" applyFont="1" applyFill="1" applyBorder="1" applyAlignment="1">
      <alignment horizontal="center" vertical="top" wrapText="1"/>
    </xf>
    <xf numFmtId="0" fontId="30" fillId="7" borderId="31" xfId="0" applyFont="1" applyFill="1" applyBorder="1" applyAlignment="1">
      <alignment horizontal="center" vertical="top"/>
    </xf>
    <xf numFmtId="0" fontId="30" fillId="7" borderId="19" xfId="0" applyFont="1" applyFill="1" applyBorder="1" applyAlignment="1">
      <alignment horizontal="center" vertical="top"/>
    </xf>
    <xf numFmtId="0" fontId="30" fillId="7" borderId="20" xfId="0" applyFont="1" applyFill="1" applyBorder="1" applyAlignment="1">
      <alignment horizontal="center" vertical="top"/>
    </xf>
    <xf numFmtId="0" fontId="30" fillId="2" borderId="29" xfId="0" applyFont="1" applyFill="1" applyBorder="1" applyAlignment="1">
      <alignment horizontal="center" vertical="top"/>
    </xf>
    <xf numFmtId="0" fontId="30" fillId="2" borderId="3" xfId="0" applyFont="1" applyFill="1" applyBorder="1" applyAlignment="1">
      <alignment horizontal="center" vertical="top"/>
    </xf>
    <xf numFmtId="0" fontId="30" fillId="2" borderId="4" xfId="0" applyFont="1" applyFill="1" applyBorder="1" applyAlignment="1">
      <alignment horizontal="center" vertical="top"/>
    </xf>
    <xf numFmtId="0" fontId="30" fillId="7" borderId="26" xfId="0" applyFont="1" applyFill="1" applyBorder="1" applyAlignment="1">
      <alignment horizontal="center" vertical="top"/>
    </xf>
    <xf numFmtId="0" fontId="30" fillId="7" borderId="27" xfId="0" applyFont="1" applyFill="1" applyBorder="1" applyAlignment="1">
      <alignment horizontal="center" vertical="top"/>
    </xf>
    <xf numFmtId="0" fontId="30" fillId="7" borderId="30" xfId="0" applyFont="1" applyFill="1" applyBorder="1" applyAlignment="1">
      <alignment horizontal="center" vertical="top"/>
    </xf>
  </cellXfs>
  <cellStyles count="19">
    <cellStyle name="Dziesiętny" xfId="1" builtinId="3"/>
    <cellStyle name="Dziesiętny 2" xfId="2" xr:uid="{00000000-0005-0000-0000-000006000000}"/>
    <cellStyle name="Normal" xfId="3" xr:uid="{00000000-0005-0000-0000-000007000000}"/>
    <cellStyle name="Normal 2" xfId="4" xr:uid="{00000000-0005-0000-0000-000008000000}"/>
    <cellStyle name="Normalny" xfId="0" builtinId="0"/>
    <cellStyle name="Normalny 10" xfId="5" xr:uid="{00000000-0005-0000-0000-000009000000}"/>
    <cellStyle name="Normalny 11" xfId="6" xr:uid="{00000000-0005-0000-0000-00000A000000}"/>
    <cellStyle name="Normalny 2" xfId="7" xr:uid="{00000000-0005-0000-0000-00000B000000}"/>
    <cellStyle name="Normalny 2 2" xfId="8" xr:uid="{00000000-0005-0000-0000-00000C000000}"/>
    <cellStyle name="Normalny 2 3" xfId="9" xr:uid="{00000000-0005-0000-0000-00000D000000}"/>
    <cellStyle name="Normalny 3" xfId="10" xr:uid="{00000000-0005-0000-0000-00000E000000}"/>
    <cellStyle name="Normalny 4" xfId="11" xr:uid="{00000000-0005-0000-0000-00000F000000}"/>
    <cellStyle name="Normalny 5" xfId="12" xr:uid="{00000000-0005-0000-0000-000010000000}"/>
    <cellStyle name="Normalny 6" xfId="13" xr:uid="{00000000-0005-0000-0000-000011000000}"/>
    <cellStyle name="Normalny 7" xfId="14" xr:uid="{00000000-0005-0000-0000-000012000000}"/>
    <cellStyle name="Normalny 8" xfId="15" xr:uid="{00000000-0005-0000-0000-000013000000}"/>
    <cellStyle name="Normalny 9" xfId="16" xr:uid="{00000000-0005-0000-0000-000014000000}"/>
    <cellStyle name="Procentowy 2" xfId="17" xr:uid="{00000000-0005-0000-0000-000015000000}"/>
    <cellStyle name="Walutowy 2" xfId="18" xr:uid="{00000000-0005-0000-0000-00001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92D050"/>
      <rgbColor rgb="FFB2B2B2"/>
      <rgbColor rgb="FF993366"/>
      <rgbColor rgb="FFF2F2F2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CCCCCC"/>
      <rgbColor rgb="FFFF99CC"/>
      <rgbColor rgb="FFCC99FF"/>
      <rgbColor rgb="FFF8CBAD"/>
      <rgbColor rgb="FF3465A4"/>
      <rgbColor rgb="FF33CCCC"/>
      <rgbColor rgb="FF81D41A"/>
      <rgbColor rgb="FFFFCC00"/>
      <rgbColor rgb="FFFF972F"/>
      <rgbColor rgb="FFFF6600"/>
      <rgbColor rgb="FF5983B0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68</xdr:row>
      <xdr:rowOff>0</xdr:rowOff>
    </xdr:from>
    <xdr:to>
      <xdr:col>0</xdr:col>
      <xdr:colOff>134340</xdr:colOff>
      <xdr:row>69</xdr:row>
      <xdr:rowOff>40680</xdr:rowOff>
    </xdr:to>
    <xdr:sp macro="" textlink="">
      <xdr:nvSpPr>
        <xdr:cNvPr id="2" name="Shape 8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0" y="17750880"/>
          <a:ext cx="126720" cy="202680"/>
        </a:xfrm>
        <a:custGeom>
          <a:avLst/>
          <a:gdLst/>
          <a:ahLst/>
          <a:cxnLst/>
          <a:rect l="l" t="t" r="r" b="b"/>
          <a:pathLst>
            <a:path w="127000" h="203200">
              <a:moveTo>
                <a:pt x="76200" y="158496"/>
              </a:moveTo>
              <a:lnTo>
                <a:pt x="74676" y="153924"/>
              </a:lnTo>
              <a:lnTo>
                <a:pt x="68580" y="147828"/>
              </a:lnTo>
              <a:lnTo>
                <a:pt x="64008" y="146304"/>
              </a:lnTo>
              <a:lnTo>
                <a:pt x="51816" y="146304"/>
              </a:lnTo>
              <a:lnTo>
                <a:pt x="45720" y="149352"/>
              </a:lnTo>
              <a:lnTo>
                <a:pt x="41148" y="156972"/>
              </a:lnTo>
              <a:lnTo>
                <a:pt x="38100" y="150876"/>
              </a:lnTo>
              <a:lnTo>
                <a:pt x="35052" y="149352"/>
              </a:lnTo>
              <a:lnTo>
                <a:pt x="33528" y="146304"/>
              </a:lnTo>
              <a:lnTo>
                <a:pt x="18288" y="146304"/>
              </a:lnTo>
              <a:lnTo>
                <a:pt x="16764" y="149352"/>
              </a:lnTo>
              <a:lnTo>
                <a:pt x="10668" y="152400"/>
              </a:lnTo>
              <a:lnTo>
                <a:pt x="9144" y="155448"/>
              </a:lnTo>
              <a:lnTo>
                <a:pt x="9144" y="147828"/>
              </a:lnTo>
              <a:lnTo>
                <a:pt x="0" y="147828"/>
              </a:lnTo>
              <a:lnTo>
                <a:pt x="0" y="202692"/>
              </a:lnTo>
              <a:lnTo>
                <a:pt x="9144" y="202692"/>
              </a:lnTo>
              <a:lnTo>
                <a:pt x="9144" y="166116"/>
              </a:lnTo>
              <a:lnTo>
                <a:pt x="12192" y="160020"/>
              </a:lnTo>
              <a:lnTo>
                <a:pt x="15240" y="156972"/>
              </a:lnTo>
              <a:lnTo>
                <a:pt x="18288" y="155448"/>
              </a:lnTo>
              <a:lnTo>
                <a:pt x="28956" y="155448"/>
              </a:lnTo>
              <a:lnTo>
                <a:pt x="30480" y="158496"/>
              </a:lnTo>
              <a:lnTo>
                <a:pt x="32004" y="160020"/>
              </a:lnTo>
              <a:lnTo>
                <a:pt x="33528" y="163068"/>
              </a:lnTo>
              <a:lnTo>
                <a:pt x="33528" y="202692"/>
              </a:lnTo>
              <a:lnTo>
                <a:pt x="42672" y="202692"/>
              </a:lnTo>
              <a:lnTo>
                <a:pt x="42672" y="166116"/>
              </a:lnTo>
              <a:lnTo>
                <a:pt x="44196" y="161544"/>
              </a:lnTo>
              <a:lnTo>
                <a:pt x="48768" y="156972"/>
              </a:lnTo>
              <a:lnTo>
                <a:pt x="53340" y="155448"/>
              </a:lnTo>
              <a:lnTo>
                <a:pt x="60960" y="155448"/>
              </a:lnTo>
              <a:lnTo>
                <a:pt x="62484" y="156972"/>
              </a:lnTo>
              <a:lnTo>
                <a:pt x="64008" y="156972"/>
              </a:lnTo>
              <a:lnTo>
                <a:pt x="65532" y="158496"/>
              </a:lnTo>
              <a:lnTo>
                <a:pt x="65532" y="160020"/>
              </a:lnTo>
              <a:lnTo>
                <a:pt x="67056" y="161544"/>
              </a:lnTo>
              <a:lnTo>
                <a:pt x="67056" y="202692"/>
              </a:lnTo>
              <a:lnTo>
                <a:pt x="76200" y="202692"/>
              </a:lnTo>
              <a:lnTo>
                <a:pt x="76200" y="158496"/>
              </a:lnTo>
              <a:close/>
            </a:path>
            <a:path w="127000" h="203200">
              <a:moveTo>
                <a:pt x="76200" y="36576"/>
              </a:moveTo>
              <a:lnTo>
                <a:pt x="74676" y="32004"/>
              </a:lnTo>
              <a:lnTo>
                <a:pt x="68580" y="25908"/>
              </a:lnTo>
              <a:lnTo>
                <a:pt x="64008" y="24384"/>
              </a:lnTo>
              <a:lnTo>
                <a:pt x="51816" y="24384"/>
              </a:lnTo>
              <a:lnTo>
                <a:pt x="45720" y="27432"/>
              </a:lnTo>
              <a:lnTo>
                <a:pt x="41148" y="35052"/>
              </a:lnTo>
              <a:lnTo>
                <a:pt x="38100" y="28956"/>
              </a:lnTo>
              <a:lnTo>
                <a:pt x="35052" y="27432"/>
              </a:lnTo>
              <a:lnTo>
                <a:pt x="33528" y="25908"/>
              </a:lnTo>
              <a:lnTo>
                <a:pt x="30480" y="24384"/>
              </a:lnTo>
              <a:lnTo>
                <a:pt x="22860" y="24384"/>
              </a:lnTo>
              <a:lnTo>
                <a:pt x="18288" y="25908"/>
              </a:lnTo>
              <a:lnTo>
                <a:pt x="16764" y="27432"/>
              </a:lnTo>
              <a:lnTo>
                <a:pt x="13716" y="28956"/>
              </a:lnTo>
              <a:lnTo>
                <a:pt x="10668" y="32004"/>
              </a:lnTo>
              <a:lnTo>
                <a:pt x="9144" y="35052"/>
              </a:lnTo>
              <a:lnTo>
                <a:pt x="9144" y="25908"/>
              </a:lnTo>
              <a:lnTo>
                <a:pt x="0" y="25908"/>
              </a:lnTo>
              <a:lnTo>
                <a:pt x="0" y="80772"/>
              </a:lnTo>
              <a:lnTo>
                <a:pt x="9144" y="80772"/>
              </a:lnTo>
              <a:lnTo>
                <a:pt x="9144" y="44196"/>
              </a:lnTo>
              <a:lnTo>
                <a:pt x="10668" y="41148"/>
              </a:lnTo>
              <a:lnTo>
                <a:pt x="12192" y="39624"/>
              </a:lnTo>
              <a:lnTo>
                <a:pt x="13716" y="36576"/>
              </a:lnTo>
              <a:lnTo>
                <a:pt x="15240" y="35052"/>
              </a:lnTo>
              <a:lnTo>
                <a:pt x="18288" y="33528"/>
              </a:lnTo>
              <a:lnTo>
                <a:pt x="27432" y="33528"/>
              </a:lnTo>
              <a:lnTo>
                <a:pt x="32004" y="38100"/>
              </a:lnTo>
              <a:lnTo>
                <a:pt x="33528" y="41148"/>
              </a:lnTo>
              <a:lnTo>
                <a:pt x="33528" y="80772"/>
              </a:lnTo>
              <a:lnTo>
                <a:pt x="42672" y="80772"/>
              </a:lnTo>
              <a:lnTo>
                <a:pt x="42672" y="44196"/>
              </a:lnTo>
              <a:lnTo>
                <a:pt x="44196" y="39624"/>
              </a:lnTo>
              <a:lnTo>
                <a:pt x="48768" y="35052"/>
              </a:lnTo>
              <a:lnTo>
                <a:pt x="53340" y="33528"/>
              </a:lnTo>
              <a:lnTo>
                <a:pt x="60960" y="33528"/>
              </a:lnTo>
              <a:lnTo>
                <a:pt x="64008" y="36576"/>
              </a:lnTo>
              <a:lnTo>
                <a:pt x="65532" y="36576"/>
              </a:lnTo>
              <a:lnTo>
                <a:pt x="65532" y="39624"/>
              </a:lnTo>
              <a:lnTo>
                <a:pt x="67056" y="41148"/>
              </a:lnTo>
              <a:lnTo>
                <a:pt x="67056" y="80772"/>
              </a:lnTo>
              <a:lnTo>
                <a:pt x="76200" y="80772"/>
              </a:lnTo>
              <a:lnTo>
                <a:pt x="76200" y="36576"/>
              </a:lnTo>
              <a:close/>
            </a:path>
            <a:path w="127000" h="203200">
              <a:moveTo>
                <a:pt x="126492" y="158496"/>
              </a:moveTo>
              <a:lnTo>
                <a:pt x="124968" y="155448"/>
              </a:lnTo>
              <a:lnTo>
                <a:pt x="123444" y="153924"/>
              </a:lnTo>
              <a:lnTo>
                <a:pt x="121920" y="150876"/>
              </a:lnTo>
              <a:lnTo>
                <a:pt x="118872" y="149352"/>
              </a:lnTo>
              <a:lnTo>
                <a:pt x="115824" y="149352"/>
              </a:lnTo>
              <a:lnTo>
                <a:pt x="117348" y="147828"/>
              </a:lnTo>
              <a:lnTo>
                <a:pt x="120396" y="146304"/>
              </a:lnTo>
              <a:lnTo>
                <a:pt x="121920" y="143256"/>
              </a:lnTo>
              <a:lnTo>
                <a:pt x="121920" y="141732"/>
              </a:lnTo>
              <a:lnTo>
                <a:pt x="123444" y="140208"/>
              </a:lnTo>
              <a:lnTo>
                <a:pt x="123444" y="134112"/>
              </a:lnTo>
              <a:lnTo>
                <a:pt x="121920" y="132588"/>
              </a:lnTo>
              <a:lnTo>
                <a:pt x="120396" y="129540"/>
              </a:lnTo>
              <a:lnTo>
                <a:pt x="120396" y="128016"/>
              </a:lnTo>
              <a:lnTo>
                <a:pt x="117348" y="124968"/>
              </a:lnTo>
              <a:lnTo>
                <a:pt x="114300" y="123444"/>
              </a:lnTo>
              <a:lnTo>
                <a:pt x="112776" y="123444"/>
              </a:lnTo>
              <a:lnTo>
                <a:pt x="109728" y="121920"/>
              </a:lnTo>
              <a:lnTo>
                <a:pt x="100584" y="121920"/>
              </a:lnTo>
              <a:lnTo>
                <a:pt x="97536" y="123444"/>
              </a:lnTo>
              <a:lnTo>
                <a:pt x="94475" y="126492"/>
              </a:lnTo>
              <a:lnTo>
                <a:pt x="91427" y="128016"/>
              </a:lnTo>
              <a:lnTo>
                <a:pt x="88379" y="132588"/>
              </a:lnTo>
              <a:lnTo>
                <a:pt x="88379" y="137160"/>
              </a:lnTo>
              <a:lnTo>
                <a:pt x="96012" y="138684"/>
              </a:lnTo>
              <a:lnTo>
                <a:pt x="96012" y="135636"/>
              </a:lnTo>
              <a:lnTo>
                <a:pt x="97536" y="132588"/>
              </a:lnTo>
              <a:lnTo>
                <a:pt x="100584" y="129540"/>
              </a:lnTo>
              <a:lnTo>
                <a:pt x="103632" y="128016"/>
              </a:lnTo>
              <a:lnTo>
                <a:pt x="109728" y="128016"/>
              </a:lnTo>
              <a:lnTo>
                <a:pt x="115824" y="134112"/>
              </a:lnTo>
              <a:lnTo>
                <a:pt x="115824" y="140208"/>
              </a:lnTo>
              <a:lnTo>
                <a:pt x="114300" y="143256"/>
              </a:lnTo>
              <a:lnTo>
                <a:pt x="112776" y="144780"/>
              </a:lnTo>
              <a:lnTo>
                <a:pt x="109728" y="146304"/>
              </a:lnTo>
              <a:lnTo>
                <a:pt x="103632" y="146304"/>
              </a:lnTo>
              <a:lnTo>
                <a:pt x="102108" y="152400"/>
              </a:lnTo>
              <a:lnTo>
                <a:pt x="112776" y="152400"/>
              </a:lnTo>
              <a:lnTo>
                <a:pt x="117348" y="156972"/>
              </a:lnTo>
              <a:lnTo>
                <a:pt x="118872" y="160020"/>
              </a:lnTo>
              <a:lnTo>
                <a:pt x="118872" y="166116"/>
              </a:lnTo>
              <a:lnTo>
                <a:pt x="117348" y="169164"/>
              </a:lnTo>
              <a:lnTo>
                <a:pt x="114300" y="172212"/>
              </a:lnTo>
              <a:lnTo>
                <a:pt x="111252" y="173736"/>
              </a:lnTo>
              <a:lnTo>
                <a:pt x="103632" y="173736"/>
              </a:lnTo>
              <a:lnTo>
                <a:pt x="100584" y="172212"/>
              </a:lnTo>
              <a:lnTo>
                <a:pt x="97536" y="169164"/>
              </a:lnTo>
              <a:lnTo>
                <a:pt x="96012" y="166116"/>
              </a:lnTo>
              <a:lnTo>
                <a:pt x="96012" y="161544"/>
              </a:lnTo>
              <a:lnTo>
                <a:pt x="88379" y="163068"/>
              </a:lnTo>
              <a:lnTo>
                <a:pt x="88379" y="167640"/>
              </a:lnTo>
              <a:lnTo>
                <a:pt x="89903" y="172212"/>
              </a:lnTo>
              <a:lnTo>
                <a:pt x="94475" y="175272"/>
              </a:lnTo>
              <a:lnTo>
                <a:pt x="97536" y="178320"/>
              </a:lnTo>
              <a:lnTo>
                <a:pt x="102108" y="179844"/>
              </a:lnTo>
              <a:lnTo>
                <a:pt x="112776" y="179844"/>
              </a:lnTo>
              <a:lnTo>
                <a:pt x="117348" y="178320"/>
              </a:lnTo>
              <a:lnTo>
                <a:pt x="120396" y="175272"/>
              </a:lnTo>
              <a:lnTo>
                <a:pt x="122682" y="173736"/>
              </a:lnTo>
              <a:lnTo>
                <a:pt x="124968" y="172212"/>
              </a:lnTo>
              <a:lnTo>
                <a:pt x="126492" y="167640"/>
              </a:lnTo>
              <a:lnTo>
                <a:pt x="126492" y="158496"/>
              </a:lnTo>
              <a:close/>
            </a:path>
            <a:path w="127000" h="203200">
              <a:moveTo>
                <a:pt x="126492" y="36576"/>
              </a:moveTo>
              <a:lnTo>
                <a:pt x="124968" y="33528"/>
              </a:lnTo>
              <a:lnTo>
                <a:pt x="123444" y="32004"/>
              </a:lnTo>
              <a:lnTo>
                <a:pt x="121920" y="28956"/>
              </a:lnTo>
              <a:lnTo>
                <a:pt x="118872" y="27432"/>
              </a:lnTo>
              <a:lnTo>
                <a:pt x="115824" y="27432"/>
              </a:lnTo>
              <a:lnTo>
                <a:pt x="117348" y="25908"/>
              </a:lnTo>
              <a:lnTo>
                <a:pt x="120396" y="24384"/>
              </a:lnTo>
              <a:lnTo>
                <a:pt x="121920" y="22860"/>
              </a:lnTo>
              <a:lnTo>
                <a:pt x="121920" y="19812"/>
              </a:lnTo>
              <a:lnTo>
                <a:pt x="123444" y="18288"/>
              </a:lnTo>
              <a:lnTo>
                <a:pt x="123444" y="12192"/>
              </a:lnTo>
              <a:lnTo>
                <a:pt x="121920" y="10668"/>
              </a:lnTo>
              <a:lnTo>
                <a:pt x="120396" y="7620"/>
              </a:lnTo>
              <a:lnTo>
                <a:pt x="120396" y="6096"/>
              </a:lnTo>
              <a:lnTo>
                <a:pt x="114300" y="3048"/>
              </a:lnTo>
              <a:lnTo>
                <a:pt x="112776" y="1524"/>
              </a:lnTo>
              <a:lnTo>
                <a:pt x="109728" y="0"/>
              </a:lnTo>
              <a:lnTo>
                <a:pt x="100584" y="0"/>
              </a:lnTo>
              <a:lnTo>
                <a:pt x="97536" y="1524"/>
              </a:lnTo>
              <a:lnTo>
                <a:pt x="88379" y="10668"/>
              </a:lnTo>
              <a:lnTo>
                <a:pt x="88379" y="15240"/>
              </a:lnTo>
              <a:lnTo>
                <a:pt x="96012" y="16764"/>
              </a:lnTo>
              <a:lnTo>
                <a:pt x="96012" y="13716"/>
              </a:lnTo>
              <a:lnTo>
                <a:pt x="97536" y="10668"/>
              </a:lnTo>
              <a:lnTo>
                <a:pt x="100584" y="7620"/>
              </a:lnTo>
              <a:lnTo>
                <a:pt x="103632" y="6096"/>
              </a:lnTo>
              <a:lnTo>
                <a:pt x="109728" y="6096"/>
              </a:lnTo>
              <a:lnTo>
                <a:pt x="115824" y="12192"/>
              </a:lnTo>
              <a:lnTo>
                <a:pt x="115824" y="18288"/>
              </a:lnTo>
              <a:lnTo>
                <a:pt x="114300" y="21336"/>
              </a:lnTo>
              <a:lnTo>
                <a:pt x="112776" y="22860"/>
              </a:lnTo>
              <a:lnTo>
                <a:pt x="109728" y="24384"/>
              </a:lnTo>
              <a:lnTo>
                <a:pt x="103632" y="24384"/>
              </a:lnTo>
              <a:lnTo>
                <a:pt x="102108" y="30480"/>
              </a:lnTo>
              <a:lnTo>
                <a:pt x="112776" y="30480"/>
              </a:lnTo>
              <a:lnTo>
                <a:pt x="117348" y="35052"/>
              </a:lnTo>
              <a:lnTo>
                <a:pt x="118872" y="38100"/>
              </a:lnTo>
              <a:lnTo>
                <a:pt x="118872" y="44196"/>
              </a:lnTo>
              <a:lnTo>
                <a:pt x="117348" y="47244"/>
              </a:lnTo>
              <a:lnTo>
                <a:pt x="115824" y="48768"/>
              </a:lnTo>
              <a:lnTo>
                <a:pt x="114300" y="51816"/>
              </a:lnTo>
              <a:lnTo>
                <a:pt x="100584" y="51816"/>
              </a:lnTo>
              <a:lnTo>
                <a:pt x="99060" y="48768"/>
              </a:lnTo>
              <a:lnTo>
                <a:pt x="97536" y="47244"/>
              </a:lnTo>
              <a:lnTo>
                <a:pt x="96012" y="44196"/>
              </a:lnTo>
              <a:lnTo>
                <a:pt x="96012" y="39624"/>
              </a:lnTo>
              <a:lnTo>
                <a:pt x="88379" y="41148"/>
              </a:lnTo>
              <a:lnTo>
                <a:pt x="88379" y="47244"/>
              </a:lnTo>
              <a:lnTo>
                <a:pt x="89903" y="50292"/>
              </a:lnTo>
              <a:lnTo>
                <a:pt x="94475" y="53340"/>
              </a:lnTo>
              <a:lnTo>
                <a:pt x="97536" y="56400"/>
              </a:lnTo>
              <a:lnTo>
                <a:pt x="102108" y="57924"/>
              </a:lnTo>
              <a:lnTo>
                <a:pt x="112776" y="57924"/>
              </a:lnTo>
              <a:lnTo>
                <a:pt x="117348" y="56400"/>
              </a:lnTo>
              <a:lnTo>
                <a:pt x="120396" y="53340"/>
              </a:lnTo>
              <a:lnTo>
                <a:pt x="122682" y="51816"/>
              </a:lnTo>
              <a:lnTo>
                <a:pt x="124968" y="50292"/>
              </a:lnTo>
              <a:lnTo>
                <a:pt x="126492" y="45720"/>
              </a:lnTo>
              <a:lnTo>
                <a:pt x="126492" y="36576"/>
              </a:lnTo>
              <a:close/>
            </a:path>
          </a:pathLst>
        </a:custGeom>
        <a:solidFill>
          <a:srgbClr val="000000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22005</xdr:colOff>
      <xdr:row>68</xdr:row>
      <xdr:rowOff>75960</xdr:rowOff>
    </xdr:to>
    <xdr:sp macro="" textlink="">
      <xdr:nvSpPr>
        <xdr:cNvPr id="3" name="Shape 9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17750880"/>
          <a:ext cx="27720" cy="75960"/>
        </a:xfrm>
        <a:custGeom>
          <a:avLst/>
          <a:gdLst/>
          <a:ahLst/>
          <a:cxnLst/>
          <a:rect l="l" t="t" r="r" b="b"/>
          <a:pathLst>
            <a:path w="27940" h="76200">
              <a:moveTo>
                <a:pt x="16764" y="19812"/>
              </a:moveTo>
              <a:lnTo>
                <a:pt x="7620" y="19812"/>
              </a:lnTo>
              <a:lnTo>
                <a:pt x="7620" y="6096"/>
              </a:lnTo>
              <a:lnTo>
                <a:pt x="16764" y="0"/>
              </a:lnTo>
              <a:lnTo>
                <a:pt x="16764" y="19812"/>
              </a:lnTo>
              <a:close/>
            </a:path>
            <a:path w="27940" h="76200">
              <a:moveTo>
                <a:pt x="25908" y="28956"/>
              </a:moveTo>
              <a:lnTo>
                <a:pt x="0" y="28956"/>
              </a:lnTo>
              <a:lnTo>
                <a:pt x="0" y="19812"/>
              </a:lnTo>
              <a:lnTo>
                <a:pt x="25908" y="19812"/>
              </a:lnTo>
              <a:lnTo>
                <a:pt x="25908" y="28956"/>
              </a:lnTo>
              <a:close/>
            </a:path>
            <a:path w="27940" h="76200">
              <a:moveTo>
                <a:pt x="27432" y="74676"/>
              </a:moveTo>
              <a:lnTo>
                <a:pt x="12192" y="74676"/>
              </a:lnTo>
              <a:lnTo>
                <a:pt x="9144" y="71628"/>
              </a:lnTo>
              <a:lnTo>
                <a:pt x="9144" y="70104"/>
              </a:lnTo>
              <a:lnTo>
                <a:pt x="7620" y="68580"/>
              </a:lnTo>
              <a:lnTo>
                <a:pt x="7620" y="28956"/>
              </a:lnTo>
              <a:lnTo>
                <a:pt x="16764" y="28956"/>
              </a:lnTo>
              <a:lnTo>
                <a:pt x="16764" y="64008"/>
              </a:lnTo>
              <a:lnTo>
                <a:pt x="18288" y="65532"/>
              </a:lnTo>
              <a:lnTo>
                <a:pt x="19812" y="65532"/>
              </a:lnTo>
              <a:lnTo>
                <a:pt x="21336" y="67056"/>
              </a:lnTo>
              <a:lnTo>
                <a:pt x="25908" y="67056"/>
              </a:lnTo>
              <a:lnTo>
                <a:pt x="27432" y="74676"/>
              </a:lnTo>
              <a:close/>
            </a:path>
            <a:path w="27940" h="76200">
              <a:moveTo>
                <a:pt x="22860" y="76200"/>
              </a:moveTo>
              <a:lnTo>
                <a:pt x="16764" y="76200"/>
              </a:lnTo>
              <a:lnTo>
                <a:pt x="15240" y="74676"/>
              </a:lnTo>
              <a:lnTo>
                <a:pt x="24384" y="74676"/>
              </a:lnTo>
              <a:lnTo>
                <a:pt x="22860" y="76200"/>
              </a:lnTo>
              <a:close/>
            </a:path>
          </a:pathLst>
        </a:custGeom>
        <a:solidFill>
          <a:srgbClr val="000000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134340</xdr:colOff>
      <xdr:row>69</xdr:row>
      <xdr:rowOff>36360</xdr:rowOff>
    </xdr:to>
    <xdr:sp macro="" textlink="">
      <xdr:nvSpPr>
        <xdr:cNvPr id="4" name="Shape 1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0" y="17750880"/>
          <a:ext cx="126720" cy="198360"/>
        </a:xfrm>
        <a:custGeom>
          <a:avLst/>
          <a:gdLst/>
          <a:ahLst/>
          <a:cxnLst/>
          <a:rect l="l" t="t" r="r" b="b"/>
          <a:pathLst>
            <a:path w="127000" h="198755">
              <a:moveTo>
                <a:pt x="45720" y="76200"/>
              </a:moveTo>
              <a:lnTo>
                <a:pt x="22860" y="41148"/>
              </a:lnTo>
              <a:lnTo>
                <a:pt x="44196" y="21336"/>
              </a:lnTo>
              <a:lnTo>
                <a:pt x="32004" y="21336"/>
              </a:lnTo>
              <a:lnTo>
                <a:pt x="9144" y="44196"/>
              </a:lnTo>
              <a:lnTo>
                <a:pt x="9144" y="0"/>
              </a:lnTo>
              <a:lnTo>
                <a:pt x="0" y="0"/>
              </a:lnTo>
              <a:lnTo>
                <a:pt x="0" y="76200"/>
              </a:lnTo>
              <a:lnTo>
                <a:pt x="9144" y="76200"/>
              </a:lnTo>
              <a:lnTo>
                <a:pt x="9144" y="56388"/>
              </a:lnTo>
              <a:lnTo>
                <a:pt x="16764" y="48768"/>
              </a:lnTo>
              <a:lnTo>
                <a:pt x="35052" y="76200"/>
              </a:lnTo>
              <a:lnTo>
                <a:pt x="45720" y="76200"/>
              </a:lnTo>
              <a:close/>
            </a:path>
            <a:path w="127000" h="198755">
              <a:moveTo>
                <a:pt x="76200" y="153936"/>
              </a:moveTo>
              <a:lnTo>
                <a:pt x="74676" y="149364"/>
              </a:lnTo>
              <a:lnTo>
                <a:pt x="68580" y="143268"/>
              </a:lnTo>
              <a:lnTo>
                <a:pt x="64008" y="141744"/>
              </a:lnTo>
              <a:lnTo>
                <a:pt x="51816" y="141744"/>
              </a:lnTo>
              <a:lnTo>
                <a:pt x="45720" y="144792"/>
              </a:lnTo>
              <a:lnTo>
                <a:pt x="41148" y="152412"/>
              </a:lnTo>
              <a:lnTo>
                <a:pt x="38100" y="146316"/>
              </a:lnTo>
              <a:lnTo>
                <a:pt x="35052" y="144792"/>
              </a:lnTo>
              <a:lnTo>
                <a:pt x="33528" y="141744"/>
              </a:lnTo>
              <a:lnTo>
                <a:pt x="18288" y="141744"/>
              </a:lnTo>
              <a:lnTo>
                <a:pt x="16764" y="144792"/>
              </a:lnTo>
              <a:lnTo>
                <a:pt x="10668" y="147840"/>
              </a:lnTo>
              <a:lnTo>
                <a:pt x="9144" y="150888"/>
              </a:lnTo>
              <a:lnTo>
                <a:pt x="9144" y="143268"/>
              </a:lnTo>
              <a:lnTo>
                <a:pt x="0" y="143268"/>
              </a:lnTo>
              <a:lnTo>
                <a:pt x="0" y="198132"/>
              </a:lnTo>
              <a:lnTo>
                <a:pt x="9144" y="198132"/>
              </a:lnTo>
              <a:lnTo>
                <a:pt x="9144" y="161556"/>
              </a:lnTo>
              <a:lnTo>
                <a:pt x="12192" y="155460"/>
              </a:lnTo>
              <a:lnTo>
                <a:pt x="15240" y="152412"/>
              </a:lnTo>
              <a:lnTo>
                <a:pt x="18288" y="150888"/>
              </a:lnTo>
              <a:lnTo>
                <a:pt x="27432" y="150888"/>
              </a:lnTo>
              <a:lnTo>
                <a:pt x="32004" y="155460"/>
              </a:lnTo>
              <a:lnTo>
                <a:pt x="33528" y="158508"/>
              </a:lnTo>
              <a:lnTo>
                <a:pt x="33528" y="198132"/>
              </a:lnTo>
              <a:lnTo>
                <a:pt x="42672" y="198132"/>
              </a:lnTo>
              <a:lnTo>
                <a:pt x="42672" y="161556"/>
              </a:lnTo>
              <a:lnTo>
                <a:pt x="44196" y="156984"/>
              </a:lnTo>
              <a:lnTo>
                <a:pt x="48768" y="152412"/>
              </a:lnTo>
              <a:lnTo>
                <a:pt x="53340" y="150888"/>
              </a:lnTo>
              <a:lnTo>
                <a:pt x="60960" y="150888"/>
              </a:lnTo>
              <a:lnTo>
                <a:pt x="62484" y="152412"/>
              </a:lnTo>
              <a:lnTo>
                <a:pt x="64008" y="152412"/>
              </a:lnTo>
              <a:lnTo>
                <a:pt x="65532" y="153936"/>
              </a:lnTo>
              <a:lnTo>
                <a:pt x="65532" y="155460"/>
              </a:lnTo>
              <a:lnTo>
                <a:pt x="67056" y="156984"/>
              </a:lnTo>
              <a:lnTo>
                <a:pt x="67056" y="198132"/>
              </a:lnTo>
              <a:lnTo>
                <a:pt x="76200" y="198132"/>
              </a:lnTo>
              <a:lnTo>
                <a:pt x="76200" y="153936"/>
              </a:lnTo>
              <a:close/>
            </a:path>
            <a:path w="127000" h="198755">
              <a:moveTo>
                <a:pt x="100584" y="21336"/>
              </a:moveTo>
              <a:lnTo>
                <a:pt x="91440" y="21336"/>
              </a:lnTo>
              <a:lnTo>
                <a:pt x="91440" y="27432"/>
              </a:lnTo>
              <a:lnTo>
                <a:pt x="91440" y="41148"/>
              </a:lnTo>
              <a:lnTo>
                <a:pt x="91440" y="54864"/>
              </a:lnTo>
              <a:lnTo>
                <a:pt x="89916" y="59436"/>
              </a:lnTo>
              <a:lnTo>
                <a:pt x="83820" y="65532"/>
              </a:lnTo>
              <a:lnTo>
                <a:pt x="80772" y="67056"/>
              </a:lnTo>
              <a:lnTo>
                <a:pt x="71628" y="67056"/>
              </a:lnTo>
              <a:lnTo>
                <a:pt x="68580" y="65532"/>
              </a:lnTo>
              <a:lnTo>
                <a:pt x="62484" y="59436"/>
              </a:lnTo>
              <a:lnTo>
                <a:pt x="60960" y="54864"/>
              </a:lnTo>
              <a:lnTo>
                <a:pt x="60960" y="41148"/>
              </a:lnTo>
              <a:lnTo>
                <a:pt x="62484" y="36576"/>
              </a:lnTo>
              <a:lnTo>
                <a:pt x="68580" y="30480"/>
              </a:lnTo>
              <a:lnTo>
                <a:pt x="71628" y="28956"/>
              </a:lnTo>
              <a:lnTo>
                <a:pt x="80772" y="28956"/>
              </a:lnTo>
              <a:lnTo>
                <a:pt x="83820" y="30480"/>
              </a:lnTo>
              <a:lnTo>
                <a:pt x="89916" y="36576"/>
              </a:lnTo>
              <a:lnTo>
                <a:pt x="91440" y="41148"/>
              </a:lnTo>
              <a:lnTo>
                <a:pt x="91440" y="27432"/>
              </a:lnTo>
              <a:lnTo>
                <a:pt x="86868" y="22860"/>
              </a:lnTo>
              <a:lnTo>
                <a:pt x="82296" y="19812"/>
              </a:lnTo>
              <a:lnTo>
                <a:pt x="70104" y="19812"/>
              </a:lnTo>
              <a:lnTo>
                <a:pt x="65532" y="21336"/>
              </a:lnTo>
              <a:lnTo>
                <a:pt x="62484" y="22860"/>
              </a:lnTo>
              <a:lnTo>
                <a:pt x="56375" y="28956"/>
              </a:lnTo>
              <a:lnTo>
                <a:pt x="51803" y="42672"/>
              </a:lnTo>
              <a:lnTo>
                <a:pt x="51803" y="56388"/>
              </a:lnTo>
              <a:lnTo>
                <a:pt x="53327" y="62484"/>
              </a:lnTo>
              <a:lnTo>
                <a:pt x="57899" y="68580"/>
              </a:lnTo>
              <a:lnTo>
                <a:pt x="62484" y="73152"/>
              </a:lnTo>
              <a:lnTo>
                <a:pt x="68580" y="76200"/>
              </a:lnTo>
              <a:lnTo>
                <a:pt x="82296" y="76200"/>
              </a:lnTo>
              <a:lnTo>
                <a:pt x="86868" y="73152"/>
              </a:lnTo>
              <a:lnTo>
                <a:pt x="91440" y="68580"/>
              </a:lnTo>
              <a:lnTo>
                <a:pt x="91440" y="79248"/>
              </a:lnTo>
              <a:lnTo>
                <a:pt x="89916" y="80772"/>
              </a:lnTo>
              <a:lnTo>
                <a:pt x="89916" y="83820"/>
              </a:lnTo>
              <a:lnTo>
                <a:pt x="88392" y="85344"/>
              </a:lnTo>
              <a:lnTo>
                <a:pt x="85344" y="86868"/>
              </a:lnTo>
              <a:lnTo>
                <a:pt x="83820" y="88392"/>
              </a:lnTo>
              <a:lnTo>
                <a:pt x="79248" y="89916"/>
              </a:lnTo>
              <a:lnTo>
                <a:pt x="68580" y="89916"/>
              </a:lnTo>
              <a:lnTo>
                <a:pt x="65532" y="88392"/>
              </a:lnTo>
              <a:lnTo>
                <a:pt x="62484" y="85344"/>
              </a:lnTo>
              <a:lnTo>
                <a:pt x="62484" y="82296"/>
              </a:lnTo>
              <a:lnTo>
                <a:pt x="53327" y="80772"/>
              </a:lnTo>
              <a:lnTo>
                <a:pt x="53327" y="86868"/>
              </a:lnTo>
              <a:lnTo>
                <a:pt x="54851" y="91440"/>
              </a:lnTo>
              <a:lnTo>
                <a:pt x="59436" y="94488"/>
              </a:lnTo>
              <a:lnTo>
                <a:pt x="62484" y="97548"/>
              </a:lnTo>
              <a:lnTo>
                <a:pt x="68580" y="99072"/>
              </a:lnTo>
              <a:lnTo>
                <a:pt x="80772" y="99072"/>
              </a:lnTo>
              <a:lnTo>
                <a:pt x="89916" y="96024"/>
              </a:lnTo>
              <a:lnTo>
                <a:pt x="92964" y="94488"/>
              </a:lnTo>
              <a:lnTo>
                <a:pt x="96012" y="91440"/>
              </a:lnTo>
              <a:lnTo>
                <a:pt x="96520" y="89916"/>
              </a:lnTo>
              <a:lnTo>
                <a:pt x="97536" y="86868"/>
              </a:lnTo>
              <a:lnTo>
                <a:pt x="99060" y="83820"/>
              </a:lnTo>
              <a:lnTo>
                <a:pt x="100584" y="77724"/>
              </a:lnTo>
              <a:lnTo>
                <a:pt x="100584" y="68580"/>
              </a:lnTo>
              <a:lnTo>
                <a:pt x="100584" y="67056"/>
              </a:lnTo>
              <a:lnTo>
                <a:pt x="100584" y="28956"/>
              </a:lnTo>
              <a:lnTo>
                <a:pt x="100584" y="27432"/>
              </a:lnTo>
              <a:lnTo>
                <a:pt x="100584" y="21336"/>
              </a:lnTo>
              <a:close/>
            </a:path>
            <a:path w="127000" h="198755">
              <a:moveTo>
                <a:pt x="126492" y="153924"/>
              </a:moveTo>
              <a:lnTo>
                <a:pt x="124968" y="150876"/>
              </a:lnTo>
              <a:lnTo>
                <a:pt x="123444" y="149352"/>
              </a:lnTo>
              <a:lnTo>
                <a:pt x="121920" y="146304"/>
              </a:lnTo>
              <a:lnTo>
                <a:pt x="118872" y="144780"/>
              </a:lnTo>
              <a:lnTo>
                <a:pt x="115824" y="144780"/>
              </a:lnTo>
              <a:lnTo>
                <a:pt x="117348" y="143256"/>
              </a:lnTo>
              <a:lnTo>
                <a:pt x="120396" y="141732"/>
              </a:lnTo>
              <a:lnTo>
                <a:pt x="121920" y="138684"/>
              </a:lnTo>
              <a:lnTo>
                <a:pt x="121920" y="137160"/>
              </a:lnTo>
              <a:lnTo>
                <a:pt x="123444" y="135636"/>
              </a:lnTo>
              <a:lnTo>
                <a:pt x="123444" y="129540"/>
              </a:lnTo>
              <a:lnTo>
                <a:pt x="121920" y="128016"/>
              </a:lnTo>
              <a:lnTo>
                <a:pt x="120396" y="124968"/>
              </a:lnTo>
              <a:lnTo>
                <a:pt x="120396" y="123444"/>
              </a:lnTo>
              <a:lnTo>
                <a:pt x="117348" y="120396"/>
              </a:lnTo>
              <a:lnTo>
                <a:pt x="114300" y="118872"/>
              </a:lnTo>
              <a:lnTo>
                <a:pt x="112776" y="118872"/>
              </a:lnTo>
              <a:lnTo>
                <a:pt x="109728" y="117348"/>
              </a:lnTo>
              <a:lnTo>
                <a:pt x="100584" y="117348"/>
              </a:lnTo>
              <a:lnTo>
                <a:pt x="97536" y="118872"/>
              </a:lnTo>
              <a:lnTo>
                <a:pt x="88379" y="128016"/>
              </a:lnTo>
              <a:lnTo>
                <a:pt x="88379" y="132588"/>
              </a:lnTo>
              <a:lnTo>
                <a:pt x="96012" y="134112"/>
              </a:lnTo>
              <a:lnTo>
                <a:pt x="96012" y="131064"/>
              </a:lnTo>
              <a:lnTo>
                <a:pt x="97536" y="128016"/>
              </a:lnTo>
              <a:lnTo>
                <a:pt x="100584" y="124968"/>
              </a:lnTo>
              <a:lnTo>
                <a:pt x="103632" y="123444"/>
              </a:lnTo>
              <a:lnTo>
                <a:pt x="109728" y="123444"/>
              </a:lnTo>
              <a:lnTo>
                <a:pt x="115824" y="129540"/>
              </a:lnTo>
              <a:lnTo>
                <a:pt x="115824" y="135636"/>
              </a:lnTo>
              <a:lnTo>
                <a:pt x="114300" y="138684"/>
              </a:lnTo>
              <a:lnTo>
                <a:pt x="112776" y="140208"/>
              </a:lnTo>
              <a:lnTo>
                <a:pt x="109728" y="141732"/>
              </a:lnTo>
              <a:lnTo>
                <a:pt x="103632" y="141732"/>
              </a:lnTo>
              <a:lnTo>
                <a:pt x="102108" y="147828"/>
              </a:lnTo>
              <a:lnTo>
                <a:pt x="112776" y="147828"/>
              </a:lnTo>
              <a:lnTo>
                <a:pt x="117348" y="152400"/>
              </a:lnTo>
              <a:lnTo>
                <a:pt x="118872" y="155448"/>
              </a:lnTo>
              <a:lnTo>
                <a:pt x="118872" y="161544"/>
              </a:lnTo>
              <a:lnTo>
                <a:pt x="117348" y="164592"/>
              </a:lnTo>
              <a:lnTo>
                <a:pt x="114300" y="167640"/>
              </a:lnTo>
              <a:lnTo>
                <a:pt x="111252" y="169164"/>
              </a:lnTo>
              <a:lnTo>
                <a:pt x="100584" y="169164"/>
              </a:lnTo>
              <a:lnTo>
                <a:pt x="99060" y="166116"/>
              </a:lnTo>
              <a:lnTo>
                <a:pt x="97536" y="164592"/>
              </a:lnTo>
              <a:lnTo>
                <a:pt x="96012" y="161544"/>
              </a:lnTo>
              <a:lnTo>
                <a:pt x="96012" y="156972"/>
              </a:lnTo>
              <a:lnTo>
                <a:pt x="88379" y="158496"/>
              </a:lnTo>
              <a:lnTo>
                <a:pt x="88379" y="163068"/>
              </a:lnTo>
              <a:lnTo>
                <a:pt x="89903" y="167640"/>
              </a:lnTo>
              <a:lnTo>
                <a:pt x="94475" y="170688"/>
              </a:lnTo>
              <a:lnTo>
                <a:pt x="97536" y="173748"/>
              </a:lnTo>
              <a:lnTo>
                <a:pt x="102108" y="175272"/>
              </a:lnTo>
              <a:lnTo>
                <a:pt x="112776" y="175272"/>
              </a:lnTo>
              <a:lnTo>
                <a:pt x="117348" y="173748"/>
              </a:lnTo>
              <a:lnTo>
                <a:pt x="120396" y="170688"/>
              </a:lnTo>
              <a:lnTo>
                <a:pt x="122682" y="169164"/>
              </a:lnTo>
              <a:lnTo>
                <a:pt x="124968" y="167640"/>
              </a:lnTo>
              <a:lnTo>
                <a:pt x="126492" y="163068"/>
              </a:lnTo>
              <a:lnTo>
                <a:pt x="126492" y="153924"/>
              </a:lnTo>
              <a:close/>
            </a:path>
          </a:pathLst>
        </a:custGeom>
        <a:solidFill>
          <a:srgbClr val="000000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188640</xdr:colOff>
      <xdr:row>68</xdr:row>
      <xdr:rowOff>91605</xdr:rowOff>
    </xdr:to>
    <xdr:pic>
      <xdr:nvPicPr>
        <xdr:cNvPr id="5" name="image3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7750880"/>
          <a:ext cx="188640" cy="82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134340</xdr:colOff>
      <xdr:row>70</xdr:row>
      <xdr:rowOff>1080</xdr:rowOff>
    </xdr:to>
    <xdr:sp macro="" textlink="">
      <xdr:nvSpPr>
        <xdr:cNvPr id="6" name="Shape 1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0" y="17750880"/>
          <a:ext cx="126720" cy="324720"/>
        </a:xfrm>
        <a:custGeom>
          <a:avLst/>
          <a:gdLst/>
          <a:ahLst/>
          <a:cxnLst/>
          <a:rect l="l" t="t" r="r" b="b"/>
          <a:pathLst>
            <a:path w="127000" h="325120">
              <a:moveTo>
                <a:pt x="76200" y="280428"/>
              </a:moveTo>
              <a:lnTo>
                <a:pt x="74676" y="275856"/>
              </a:lnTo>
              <a:lnTo>
                <a:pt x="68580" y="269760"/>
              </a:lnTo>
              <a:lnTo>
                <a:pt x="64008" y="268236"/>
              </a:lnTo>
              <a:lnTo>
                <a:pt x="51816" y="268236"/>
              </a:lnTo>
              <a:lnTo>
                <a:pt x="45720" y="271284"/>
              </a:lnTo>
              <a:lnTo>
                <a:pt x="41148" y="278904"/>
              </a:lnTo>
              <a:lnTo>
                <a:pt x="38100" y="272808"/>
              </a:lnTo>
              <a:lnTo>
                <a:pt x="35052" y="271284"/>
              </a:lnTo>
              <a:lnTo>
                <a:pt x="33528" y="268236"/>
              </a:lnTo>
              <a:lnTo>
                <a:pt x="18288" y="268236"/>
              </a:lnTo>
              <a:lnTo>
                <a:pt x="16764" y="271284"/>
              </a:lnTo>
              <a:lnTo>
                <a:pt x="10668" y="274332"/>
              </a:lnTo>
              <a:lnTo>
                <a:pt x="9144" y="277380"/>
              </a:lnTo>
              <a:lnTo>
                <a:pt x="9144" y="269760"/>
              </a:lnTo>
              <a:lnTo>
                <a:pt x="0" y="269760"/>
              </a:lnTo>
              <a:lnTo>
                <a:pt x="0" y="324624"/>
              </a:lnTo>
              <a:lnTo>
                <a:pt x="9144" y="324624"/>
              </a:lnTo>
              <a:lnTo>
                <a:pt x="9144" y="288048"/>
              </a:lnTo>
              <a:lnTo>
                <a:pt x="12192" y="281952"/>
              </a:lnTo>
              <a:lnTo>
                <a:pt x="15240" y="278904"/>
              </a:lnTo>
              <a:lnTo>
                <a:pt x="18288" y="277380"/>
              </a:lnTo>
              <a:lnTo>
                <a:pt x="28956" y="277380"/>
              </a:lnTo>
              <a:lnTo>
                <a:pt x="30480" y="280428"/>
              </a:lnTo>
              <a:lnTo>
                <a:pt x="32004" y="281952"/>
              </a:lnTo>
              <a:lnTo>
                <a:pt x="33528" y="285000"/>
              </a:lnTo>
              <a:lnTo>
                <a:pt x="33528" y="324624"/>
              </a:lnTo>
              <a:lnTo>
                <a:pt x="42672" y="324624"/>
              </a:lnTo>
              <a:lnTo>
                <a:pt x="42672" y="288048"/>
              </a:lnTo>
              <a:lnTo>
                <a:pt x="44196" y="283476"/>
              </a:lnTo>
              <a:lnTo>
                <a:pt x="48768" y="278904"/>
              </a:lnTo>
              <a:lnTo>
                <a:pt x="53340" y="277380"/>
              </a:lnTo>
              <a:lnTo>
                <a:pt x="60960" y="277380"/>
              </a:lnTo>
              <a:lnTo>
                <a:pt x="62484" y="278904"/>
              </a:lnTo>
              <a:lnTo>
                <a:pt x="64008" y="278904"/>
              </a:lnTo>
              <a:lnTo>
                <a:pt x="65532" y="280428"/>
              </a:lnTo>
              <a:lnTo>
                <a:pt x="65532" y="281952"/>
              </a:lnTo>
              <a:lnTo>
                <a:pt x="67056" y="283476"/>
              </a:lnTo>
              <a:lnTo>
                <a:pt x="67056" y="324624"/>
              </a:lnTo>
              <a:lnTo>
                <a:pt x="76200" y="324624"/>
              </a:lnTo>
              <a:lnTo>
                <a:pt x="76200" y="280428"/>
              </a:lnTo>
              <a:close/>
            </a:path>
            <a:path w="127000" h="325120">
              <a:moveTo>
                <a:pt x="76200" y="158496"/>
              </a:moveTo>
              <a:lnTo>
                <a:pt x="74676" y="153924"/>
              </a:lnTo>
              <a:lnTo>
                <a:pt x="68580" y="147828"/>
              </a:lnTo>
              <a:lnTo>
                <a:pt x="64008" y="146304"/>
              </a:lnTo>
              <a:lnTo>
                <a:pt x="51816" y="146304"/>
              </a:lnTo>
              <a:lnTo>
                <a:pt x="45720" y="149352"/>
              </a:lnTo>
              <a:lnTo>
                <a:pt x="41148" y="156972"/>
              </a:lnTo>
              <a:lnTo>
                <a:pt x="38100" y="150876"/>
              </a:lnTo>
              <a:lnTo>
                <a:pt x="35052" y="149352"/>
              </a:lnTo>
              <a:lnTo>
                <a:pt x="33528" y="147828"/>
              </a:lnTo>
              <a:lnTo>
                <a:pt x="30480" y="146304"/>
              </a:lnTo>
              <a:lnTo>
                <a:pt x="22860" y="146304"/>
              </a:lnTo>
              <a:lnTo>
                <a:pt x="18288" y="147828"/>
              </a:lnTo>
              <a:lnTo>
                <a:pt x="16764" y="149352"/>
              </a:lnTo>
              <a:lnTo>
                <a:pt x="13716" y="150876"/>
              </a:lnTo>
              <a:lnTo>
                <a:pt x="10668" y="153924"/>
              </a:lnTo>
              <a:lnTo>
                <a:pt x="9144" y="156972"/>
              </a:lnTo>
              <a:lnTo>
                <a:pt x="9144" y="147828"/>
              </a:lnTo>
              <a:lnTo>
                <a:pt x="0" y="147828"/>
              </a:lnTo>
              <a:lnTo>
                <a:pt x="0" y="202692"/>
              </a:lnTo>
              <a:lnTo>
                <a:pt x="9144" y="202692"/>
              </a:lnTo>
              <a:lnTo>
                <a:pt x="9144" y="166116"/>
              </a:lnTo>
              <a:lnTo>
                <a:pt x="10668" y="163068"/>
              </a:lnTo>
              <a:lnTo>
                <a:pt x="12192" y="161544"/>
              </a:lnTo>
              <a:lnTo>
                <a:pt x="13716" y="158496"/>
              </a:lnTo>
              <a:lnTo>
                <a:pt x="15240" y="156972"/>
              </a:lnTo>
              <a:lnTo>
                <a:pt x="18288" y="155448"/>
              </a:lnTo>
              <a:lnTo>
                <a:pt x="27432" y="155448"/>
              </a:lnTo>
              <a:lnTo>
                <a:pt x="32004" y="160020"/>
              </a:lnTo>
              <a:lnTo>
                <a:pt x="33528" y="163068"/>
              </a:lnTo>
              <a:lnTo>
                <a:pt x="33528" y="202692"/>
              </a:lnTo>
              <a:lnTo>
                <a:pt x="42672" y="202692"/>
              </a:lnTo>
              <a:lnTo>
                <a:pt x="42672" y="166116"/>
              </a:lnTo>
              <a:lnTo>
                <a:pt x="44196" y="161544"/>
              </a:lnTo>
              <a:lnTo>
                <a:pt x="48768" y="156972"/>
              </a:lnTo>
              <a:lnTo>
                <a:pt x="53340" y="155448"/>
              </a:lnTo>
              <a:lnTo>
                <a:pt x="60960" y="155448"/>
              </a:lnTo>
              <a:lnTo>
                <a:pt x="64008" y="158496"/>
              </a:lnTo>
              <a:lnTo>
                <a:pt x="65532" y="158496"/>
              </a:lnTo>
              <a:lnTo>
                <a:pt x="65532" y="161544"/>
              </a:lnTo>
              <a:lnTo>
                <a:pt x="67056" y="163068"/>
              </a:lnTo>
              <a:lnTo>
                <a:pt x="67056" y="202692"/>
              </a:lnTo>
              <a:lnTo>
                <a:pt x="76200" y="202692"/>
              </a:lnTo>
              <a:lnTo>
                <a:pt x="76200" y="158496"/>
              </a:lnTo>
              <a:close/>
            </a:path>
            <a:path w="127000" h="325120">
              <a:moveTo>
                <a:pt x="76200" y="36576"/>
              </a:moveTo>
              <a:lnTo>
                <a:pt x="74676" y="32004"/>
              </a:lnTo>
              <a:lnTo>
                <a:pt x="68580" y="25908"/>
              </a:lnTo>
              <a:lnTo>
                <a:pt x="64008" y="24384"/>
              </a:lnTo>
              <a:lnTo>
                <a:pt x="51816" y="24384"/>
              </a:lnTo>
              <a:lnTo>
                <a:pt x="45720" y="28956"/>
              </a:lnTo>
              <a:lnTo>
                <a:pt x="41148" y="35052"/>
              </a:lnTo>
              <a:lnTo>
                <a:pt x="38100" y="28956"/>
              </a:lnTo>
              <a:lnTo>
                <a:pt x="35052" y="27432"/>
              </a:lnTo>
              <a:lnTo>
                <a:pt x="33528" y="25908"/>
              </a:lnTo>
              <a:lnTo>
                <a:pt x="30480" y="24384"/>
              </a:lnTo>
              <a:lnTo>
                <a:pt x="22860" y="24384"/>
              </a:lnTo>
              <a:lnTo>
                <a:pt x="18288" y="25908"/>
              </a:lnTo>
              <a:lnTo>
                <a:pt x="16764" y="27432"/>
              </a:lnTo>
              <a:lnTo>
                <a:pt x="13716" y="28956"/>
              </a:lnTo>
              <a:lnTo>
                <a:pt x="10668" y="32004"/>
              </a:lnTo>
              <a:lnTo>
                <a:pt x="9144" y="35052"/>
              </a:lnTo>
              <a:lnTo>
                <a:pt x="9144" y="25908"/>
              </a:lnTo>
              <a:lnTo>
                <a:pt x="0" y="25908"/>
              </a:lnTo>
              <a:lnTo>
                <a:pt x="0" y="80772"/>
              </a:lnTo>
              <a:lnTo>
                <a:pt x="9144" y="80772"/>
              </a:lnTo>
              <a:lnTo>
                <a:pt x="9144" y="44196"/>
              </a:lnTo>
              <a:lnTo>
                <a:pt x="10668" y="41148"/>
              </a:lnTo>
              <a:lnTo>
                <a:pt x="12192" y="39624"/>
              </a:lnTo>
              <a:lnTo>
                <a:pt x="13716" y="36576"/>
              </a:lnTo>
              <a:lnTo>
                <a:pt x="15240" y="36576"/>
              </a:lnTo>
              <a:lnTo>
                <a:pt x="21336" y="33528"/>
              </a:lnTo>
              <a:lnTo>
                <a:pt x="27432" y="33528"/>
              </a:lnTo>
              <a:lnTo>
                <a:pt x="30480" y="36576"/>
              </a:lnTo>
              <a:lnTo>
                <a:pt x="33528" y="42672"/>
              </a:lnTo>
              <a:lnTo>
                <a:pt x="33528" y="80772"/>
              </a:lnTo>
              <a:lnTo>
                <a:pt x="42672" y="80772"/>
              </a:lnTo>
              <a:lnTo>
                <a:pt x="42672" y="44196"/>
              </a:lnTo>
              <a:lnTo>
                <a:pt x="44196" y="39624"/>
              </a:lnTo>
              <a:lnTo>
                <a:pt x="47244" y="38100"/>
              </a:lnTo>
              <a:lnTo>
                <a:pt x="48768" y="35052"/>
              </a:lnTo>
              <a:lnTo>
                <a:pt x="53340" y="33528"/>
              </a:lnTo>
              <a:lnTo>
                <a:pt x="59436" y="33528"/>
              </a:lnTo>
              <a:lnTo>
                <a:pt x="60960" y="35052"/>
              </a:lnTo>
              <a:lnTo>
                <a:pt x="62484" y="35052"/>
              </a:lnTo>
              <a:lnTo>
                <a:pt x="65532" y="38100"/>
              </a:lnTo>
              <a:lnTo>
                <a:pt x="65532" y="39624"/>
              </a:lnTo>
              <a:lnTo>
                <a:pt x="67056" y="41148"/>
              </a:lnTo>
              <a:lnTo>
                <a:pt x="67056" y="80772"/>
              </a:lnTo>
              <a:lnTo>
                <a:pt x="76200" y="80772"/>
              </a:lnTo>
              <a:lnTo>
                <a:pt x="76200" y="36576"/>
              </a:lnTo>
              <a:close/>
            </a:path>
            <a:path w="127000" h="325120">
              <a:moveTo>
                <a:pt x="126492" y="280416"/>
              </a:moveTo>
              <a:lnTo>
                <a:pt x="124968" y="277368"/>
              </a:lnTo>
              <a:lnTo>
                <a:pt x="123444" y="275844"/>
              </a:lnTo>
              <a:lnTo>
                <a:pt x="121920" y="272796"/>
              </a:lnTo>
              <a:lnTo>
                <a:pt x="118872" y="271272"/>
              </a:lnTo>
              <a:lnTo>
                <a:pt x="115824" y="271272"/>
              </a:lnTo>
              <a:lnTo>
                <a:pt x="117348" y="269748"/>
              </a:lnTo>
              <a:lnTo>
                <a:pt x="120396" y="268224"/>
              </a:lnTo>
              <a:lnTo>
                <a:pt x="121920" y="265176"/>
              </a:lnTo>
              <a:lnTo>
                <a:pt x="121920" y="263652"/>
              </a:lnTo>
              <a:lnTo>
                <a:pt x="123444" y="262128"/>
              </a:lnTo>
              <a:lnTo>
                <a:pt x="123444" y="256032"/>
              </a:lnTo>
              <a:lnTo>
                <a:pt x="121920" y="254508"/>
              </a:lnTo>
              <a:lnTo>
                <a:pt x="120396" y="251460"/>
              </a:lnTo>
              <a:lnTo>
                <a:pt x="120396" y="249936"/>
              </a:lnTo>
              <a:lnTo>
                <a:pt x="117348" y="246888"/>
              </a:lnTo>
              <a:lnTo>
                <a:pt x="114300" y="245364"/>
              </a:lnTo>
              <a:lnTo>
                <a:pt x="112776" y="245364"/>
              </a:lnTo>
              <a:lnTo>
                <a:pt x="109728" y="243840"/>
              </a:lnTo>
              <a:lnTo>
                <a:pt x="100584" y="243840"/>
              </a:lnTo>
              <a:lnTo>
                <a:pt x="97536" y="245364"/>
              </a:lnTo>
              <a:lnTo>
                <a:pt x="94475" y="248412"/>
              </a:lnTo>
              <a:lnTo>
                <a:pt x="91427" y="249936"/>
              </a:lnTo>
              <a:lnTo>
                <a:pt x="88379" y="254508"/>
              </a:lnTo>
              <a:lnTo>
                <a:pt x="88379" y="259080"/>
              </a:lnTo>
              <a:lnTo>
                <a:pt x="96012" y="260604"/>
              </a:lnTo>
              <a:lnTo>
                <a:pt x="96012" y="257556"/>
              </a:lnTo>
              <a:lnTo>
                <a:pt x="97536" y="254508"/>
              </a:lnTo>
              <a:lnTo>
                <a:pt x="100584" y="251460"/>
              </a:lnTo>
              <a:lnTo>
                <a:pt x="103632" y="249936"/>
              </a:lnTo>
              <a:lnTo>
                <a:pt x="109728" y="249936"/>
              </a:lnTo>
              <a:lnTo>
                <a:pt x="115824" y="256032"/>
              </a:lnTo>
              <a:lnTo>
                <a:pt x="115824" y="262128"/>
              </a:lnTo>
              <a:lnTo>
                <a:pt x="114300" y="265176"/>
              </a:lnTo>
              <a:lnTo>
                <a:pt x="112776" y="266700"/>
              </a:lnTo>
              <a:lnTo>
                <a:pt x="109728" y="268224"/>
              </a:lnTo>
              <a:lnTo>
                <a:pt x="103632" y="268224"/>
              </a:lnTo>
              <a:lnTo>
                <a:pt x="102108" y="274320"/>
              </a:lnTo>
              <a:lnTo>
                <a:pt x="112776" y="274320"/>
              </a:lnTo>
              <a:lnTo>
                <a:pt x="117348" y="278892"/>
              </a:lnTo>
              <a:lnTo>
                <a:pt x="118872" y="281940"/>
              </a:lnTo>
              <a:lnTo>
                <a:pt x="118872" y="288036"/>
              </a:lnTo>
              <a:lnTo>
                <a:pt x="117348" y="291084"/>
              </a:lnTo>
              <a:lnTo>
                <a:pt x="114300" y="294132"/>
              </a:lnTo>
              <a:lnTo>
                <a:pt x="111252" y="295656"/>
              </a:lnTo>
              <a:lnTo>
                <a:pt x="103632" y="295656"/>
              </a:lnTo>
              <a:lnTo>
                <a:pt x="100584" y="294132"/>
              </a:lnTo>
              <a:lnTo>
                <a:pt x="97536" y="291084"/>
              </a:lnTo>
              <a:lnTo>
                <a:pt x="96012" y="288036"/>
              </a:lnTo>
              <a:lnTo>
                <a:pt x="96012" y="283464"/>
              </a:lnTo>
              <a:lnTo>
                <a:pt x="88379" y="284988"/>
              </a:lnTo>
              <a:lnTo>
                <a:pt x="88379" y="289560"/>
              </a:lnTo>
              <a:lnTo>
                <a:pt x="89903" y="294132"/>
              </a:lnTo>
              <a:lnTo>
                <a:pt x="94475" y="297180"/>
              </a:lnTo>
              <a:lnTo>
                <a:pt x="97536" y="300240"/>
              </a:lnTo>
              <a:lnTo>
                <a:pt x="102108" y="301764"/>
              </a:lnTo>
              <a:lnTo>
                <a:pt x="112776" y="301764"/>
              </a:lnTo>
              <a:lnTo>
                <a:pt x="117348" y="300240"/>
              </a:lnTo>
              <a:lnTo>
                <a:pt x="120396" y="297180"/>
              </a:lnTo>
              <a:lnTo>
                <a:pt x="122682" y="295656"/>
              </a:lnTo>
              <a:lnTo>
                <a:pt x="124968" y="294132"/>
              </a:lnTo>
              <a:lnTo>
                <a:pt x="126492" y="289560"/>
              </a:lnTo>
              <a:lnTo>
                <a:pt x="126492" y="280416"/>
              </a:lnTo>
              <a:close/>
            </a:path>
            <a:path w="127000" h="325120">
              <a:moveTo>
                <a:pt x="126492" y="158496"/>
              </a:moveTo>
              <a:lnTo>
                <a:pt x="124968" y="155448"/>
              </a:lnTo>
              <a:lnTo>
                <a:pt x="123444" y="153924"/>
              </a:lnTo>
              <a:lnTo>
                <a:pt x="121920" y="150876"/>
              </a:lnTo>
              <a:lnTo>
                <a:pt x="118872" y="149352"/>
              </a:lnTo>
              <a:lnTo>
                <a:pt x="115824" y="149352"/>
              </a:lnTo>
              <a:lnTo>
                <a:pt x="117348" y="147828"/>
              </a:lnTo>
              <a:lnTo>
                <a:pt x="120396" y="146304"/>
              </a:lnTo>
              <a:lnTo>
                <a:pt x="121920" y="144780"/>
              </a:lnTo>
              <a:lnTo>
                <a:pt x="121920" y="141732"/>
              </a:lnTo>
              <a:lnTo>
                <a:pt x="123444" y="140208"/>
              </a:lnTo>
              <a:lnTo>
                <a:pt x="123444" y="134112"/>
              </a:lnTo>
              <a:lnTo>
                <a:pt x="121920" y="132588"/>
              </a:lnTo>
              <a:lnTo>
                <a:pt x="120396" y="129540"/>
              </a:lnTo>
              <a:lnTo>
                <a:pt x="120396" y="128016"/>
              </a:lnTo>
              <a:lnTo>
                <a:pt x="114300" y="124968"/>
              </a:lnTo>
              <a:lnTo>
                <a:pt x="112776" y="123444"/>
              </a:lnTo>
              <a:lnTo>
                <a:pt x="109728" y="121920"/>
              </a:lnTo>
              <a:lnTo>
                <a:pt x="100584" y="121920"/>
              </a:lnTo>
              <a:lnTo>
                <a:pt x="97536" y="123444"/>
              </a:lnTo>
              <a:lnTo>
                <a:pt x="88379" y="132588"/>
              </a:lnTo>
              <a:lnTo>
                <a:pt x="88379" y="137160"/>
              </a:lnTo>
              <a:lnTo>
                <a:pt x="96012" y="138684"/>
              </a:lnTo>
              <a:lnTo>
                <a:pt x="96012" y="135636"/>
              </a:lnTo>
              <a:lnTo>
                <a:pt x="97536" y="132588"/>
              </a:lnTo>
              <a:lnTo>
                <a:pt x="100584" y="129540"/>
              </a:lnTo>
              <a:lnTo>
                <a:pt x="103632" y="128016"/>
              </a:lnTo>
              <a:lnTo>
                <a:pt x="109728" y="128016"/>
              </a:lnTo>
              <a:lnTo>
                <a:pt x="115824" y="134112"/>
              </a:lnTo>
              <a:lnTo>
                <a:pt x="115824" y="140208"/>
              </a:lnTo>
              <a:lnTo>
                <a:pt x="114300" y="143256"/>
              </a:lnTo>
              <a:lnTo>
                <a:pt x="112776" y="144780"/>
              </a:lnTo>
              <a:lnTo>
                <a:pt x="109728" y="146304"/>
              </a:lnTo>
              <a:lnTo>
                <a:pt x="103632" y="146304"/>
              </a:lnTo>
              <a:lnTo>
                <a:pt x="102108" y="152400"/>
              </a:lnTo>
              <a:lnTo>
                <a:pt x="112776" y="152400"/>
              </a:lnTo>
              <a:lnTo>
                <a:pt x="117348" y="156972"/>
              </a:lnTo>
              <a:lnTo>
                <a:pt x="118872" y="160020"/>
              </a:lnTo>
              <a:lnTo>
                <a:pt x="118872" y="166116"/>
              </a:lnTo>
              <a:lnTo>
                <a:pt x="117348" y="169164"/>
              </a:lnTo>
              <a:lnTo>
                <a:pt x="115824" y="170688"/>
              </a:lnTo>
              <a:lnTo>
                <a:pt x="114300" y="173736"/>
              </a:lnTo>
              <a:lnTo>
                <a:pt x="100584" y="173736"/>
              </a:lnTo>
              <a:lnTo>
                <a:pt x="99060" y="170688"/>
              </a:lnTo>
              <a:lnTo>
                <a:pt x="97536" y="169164"/>
              </a:lnTo>
              <a:lnTo>
                <a:pt x="96012" y="166116"/>
              </a:lnTo>
              <a:lnTo>
                <a:pt x="96012" y="161544"/>
              </a:lnTo>
              <a:lnTo>
                <a:pt x="88379" y="163068"/>
              </a:lnTo>
              <a:lnTo>
                <a:pt x="88379" y="169164"/>
              </a:lnTo>
              <a:lnTo>
                <a:pt x="89903" y="172212"/>
              </a:lnTo>
              <a:lnTo>
                <a:pt x="94475" y="175272"/>
              </a:lnTo>
              <a:lnTo>
                <a:pt x="97536" y="178320"/>
              </a:lnTo>
              <a:lnTo>
                <a:pt x="102108" y="179844"/>
              </a:lnTo>
              <a:lnTo>
                <a:pt x="112776" y="179844"/>
              </a:lnTo>
              <a:lnTo>
                <a:pt x="117348" y="178320"/>
              </a:lnTo>
              <a:lnTo>
                <a:pt x="120396" y="175272"/>
              </a:lnTo>
              <a:lnTo>
                <a:pt x="122682" y="173736"/>
              </a:lnTo>
              <a:lnTo>
                <a:pt x="124968" y="172212"/>
              </a:lnTo>
              <a:lnTo>
                <a:pt x="126492" y="167640"/>
              </a:lnTo>
              <a:lnTo>
                <a:pt x="126492" y="158496"/>
              </a:lnTo>
              <a:close/>
            </a:path>
            <a:path w="127000" h="325120">
              <a:moveTo>
                <a:pt x="126492" y="38100"/>
              </a:moveTo>
              <a:lnTo>
                <a:pt x="123444" y="32004"/>
              </a:lnTo>
              <a:lnTo>
                <a:pt x="118872" y="27432"/>
              </a:lnTo>
              <a:lnTo>
                <a:pt x="115824" y="27432"/>
              </a:lnTo>
              <a:lnTo>
                <a:pt x="117348" y="25908"/>
              </a:lnTo>
              <a:lnTo>
                <a:pt x="120396" y="24384"/>
              </a:lnTo>
              <a:lnTo>
                <a:pt x="121920" y="22860"/>
              </a:lnTo>
              <a:lnTo>
                <a:pt x="121920" y="19812"/>
              </a:lnTo>
              <a:lnTo>
                <a:pt x="123444" y="18288"/>
              </a:lnTo>
              <a:lnTo>
                <a:pt x="123444" y="13716"/>
              </a:lnTo>
              <a:lnTo>
                <a:pt x="120396" y="7620"/>
              </a:lnTo>
              <a:lnTo>
                <a:pt x="120396" y="6096"/>
              </a:lnTo>
              <a:lnTo>
                <a:pt x="114300" y="3048"/>
              </a:lnTo>
              <a:lnTo>
                <a:pt x="112776" y="1524"/>
              </a:lnTo>
              <a:lnTo>
                <a:pt x="109728" y="0"/>
              </a:lnTo>
              <a:lnTo>
                <a:pt x="100584" y="0"/>
              </a:lnTo>
              <a:lnTo>
                <a:pt x="97536" y="1524"/>
              </a:lnTo>
              <a:lnTo>
                <a:pt x="88379" y="10668"/>
              </a:lnTo>
              <a:lnTo>
                <a:pt x="88379" y="15240"/>
              </a:lnTo>
              <a:lnTo>
                <a:pt x="96012" y="16764"/>
              </a:lnTo>
              <a:lnTo>
                <a:pt x="96012" y="13716"/>
              </a:lnTo>
              <a:lnTo>
                <a:pt x="97536" y="10668"/>
              </a:lnTo>
              <a:lnTo>
                <a:pt x="100584" y="7620"/>
              </a:lnTo>
              <a:lnTo>
                <a:pt x="103632" y="6096"/>
              </a:lnTo>
              <a:lnTo>
                <a:pt x="109728" y="6096"/>
              </a:lnTo>
              <a:lnTo>
                <a:pt x="114300" y="10668"/>
              </a:lnTo>
              <a:lnTo>
                <a:pt x="115824" y="13716"/>
              </a:lnTo>
              <a:lnTo>
                <a:pt x="115824" y="18288"/>
              </a:lnTo>
              <a:lnTo>
                <a:pt x="114300" y="21336"/>
              </a:lnTo>
              <a:lnTo>
                <a:pt x="112776" y="22860"/>
              </a:lnTo>
              <a:lnTo>
                <a:pt x="106680" y="25908"/>
              </a:lnTo>
              <a:lnTo>
                <a:pt x="103632" y="25908"/>
              </a:lnTo>
              <a:lnTo>
                <a:pt x="103632" y="24384"/>
              </a:lnTo>
              <a:lnTo>
                <a:pt x="102108" y="30480"/>
              </a:lnTo>
              <a:lnTo>
                <a:pt x="111252" y="30480"/>
              </a:lnTo>
              <a:lnTo>
                <a:pt x="112776" y="32004"/>
              </a:lnTo>
              <a:lnTo>
                <a:pt x="115824" y="33528"/>
              </a:lnTo>
              <a:lnTo>
                <a:pt x="117348" y="35052"/>
              </a:lnTo>
              <a:lnTo>
                <a:pt x="118872" y="38100"/>
              </a:lnTo>
              <a:lnTo>
                <a:pt x="118872" y="44196"/>
              </a:lnTo>
              <a:lnTo>
                <a:pt x="117348" y="47244"/>
              </a:lnTo>
              <a:lnTo>
                <a:pt x="115824" y="48768"/>
              </a:lnTo>
              <a:lnTo>
                <a:pt x="114300" y="51816"/>
              </a:lnTo>
              <a:lnTo>
                <a:pt x="100584" y="51816"/>
              </a:lnTo>
              <a:lnTo>
                <a:pt x="99060" y="50292"/>
              </a:lnTo>
              <a:lnTo>
                <a:pt x="96012" y="44196"/>
              </a:lnTo>
              <a:lnTo>
                <a:pt x="96012" y="39624"/>
              </a:lnTo>
              <a:lnTo>
                <a:pt x="88379" y="41148"/>
              </a:lnTo>
              <a:lnTo>
                <a:pt x="88379" y="47244"/>
              </a:lnTo>
              <a:lnTo>
                <a:pt x="89903" y="50292"/>
              </a:lnTo>
              <a:lnTo>
                <a:pt x="94475" y="53340"/>
              </a:lnTo>
              <a:lnTo>
                <a:pt x="97536" y="56400"/>
              </a:lnTo>
              <a:lnTo>
                <a:pt x="102108" y="57924"/>
              </a:lnTo>
              <a:lnTo>
                <a:pt x="112776" y="57924"/>
              </a:lnTo>
              <a:lnTo>
                <a:pt x="117348" y="56400"/>
              </a:lnTo>
              <a:lnTo>
                <a:pt x="120396" y="53340"/>
              </a:lnTo>
              <a:lnTo>
                <a:pt x="122682" y="51816"/>
              </a:lnTo>
              <a:lnTo>
                <a:pt x="124968" y="50292"/>
              </a:lnTo>
              <a:lnTo>
                <a:pt x="126492" y="45720"/>
              </a:lnTo>
              <a:lnTo>
                <a:pt x="126492" y="38100"/>
              </a:lnTo>
              <a:close/>
            </a:path>
          </a:pathLst>
        </a:custGeom>
        <a:solidFill>
          <a:srgbClr val="000000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74520</xdr:colOff>
      <xdr:row>68</xdr:row>
      <xdr:rowOff>75960</xdr:rowOff>
    </xdr:to>
    <xdr:sp macro="" textlink="">
      <xdr:nvSpPr>
        <xdr:cNvPr id="7" name="Shape 1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0" y="17750880"/>
          <a:ext cx="74520" cy="75960"/>
        </a:xfrm>
        <a:custGeom>
          <a:avLst/>
          <a:gdLst/>
          <a:ahLst/>
          <a:cxnLst/>
          <a:rect l="l" t="t" r="r" b="b"/>
          <a:pathLst>
            <a:path w="74930" h="76200">
              <a:moveTo>
                <a:pt x="48768" y="67056"/>
              </a:moveTo>
              <a:lnTo>
                <a:pt x="12192" y="67056"/>
              </a:lnTo>
              <a:lnTo>
                <a:pt x="16764" y="60960"/>
              </a:lnTo>
              <a:lnTo>
                <a:pt x="47244" y="28956"/>
              </a:lnTo>
              <a:lnTo>
                <a:pt x="47244" y="21336"/>
              </a:lnTo>
              <a:lnTo>
                <a:pt x="3048" y="21336"/>
              </a:lnTo>
              <a:lnTo>
                <a:pt x="3048" y="30480"/>
              </a:lnTo>
              <a:lnTo>
                <a:pt x="33528" y="30480"/>
              </a:lnTo>
              <a:lnTo>
                <a:pt x="0" y="67056"/>
              </a:lnTo>
              <a:lnTo>
                <a:pt x="0" y="76200"/>
              </a:lnTo>
              <a:lnTo>
                <a:pt x="48768" y="76200"/>
              </a:lnTo>
              <a:lnTo>
                <a:pt x="48768" y="67056"/>
              </a:lnTo>
              <a:close/>
            </a:path>
            <a:path w="74930" h="76200">
              <a:moveTo>
                <a:pt x="74676" y="22860"/>
              </a:moveTo>
              <a:lnTo>
                <a:pt x="67056" y="28956"/>
              </a:lnTo>
              <a:lnTo>
                <a:pt x="67056" y="0"/>
              </a:lnTo>
              <a:lnTo>
                <a:pt x="57912" y="0"/>
              </a:lnTo>
              <a:lnTo>
                <a:pt x="57912" y="36576"/>
              </a:lnTo>
              <a:lnTo>
                <a:pt x="50292" y="42672"/>
              </a:lnTo>
              <a:lnTo>
                <a:pt x="50292" y="51816"/>
              </a:lnTo>
              <a:lnTo>
                <a:pt x="57912" y="45720"/>
              </a:lnTo>
              <a:lnTo>
                <a:pt x="57912" y="76200"/>
              </a:lnTo>
              <a:lnTo>
                <a:pt x="67056" y="76200"/>
              </a:lnTo>
              <a:lnTo>
                <a:pt x="67056" y="38100"/>
              </a:lnTo>
              <a:lnTo>
                <a:pt x="74676" y="32004"/>
              </a:lnTo>
              <a:lnTo>
                <a:pt x="74676" y="22860"/>
              </a:lnTo>
              <a:close/>
            </a:path>
          </a:pathLst>
        </a:custGeom>
        <a:solidFill>
          <a:srgbClr val="000000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D9D9D9"/>
  </sheetPr>
  <dimension ref="A1:C34"/>
  <sheetViews>
    <sheetView tabSelected="1" zoomScaleNormal="100" workbookViewId="0">
      <selection activeCell="P27" sqref="P27"/>
    </sheetView>
  </sheetViews>
  <sheetFormatPr defaultColWidth="8.7109375" defaultRowHeight="15" x14ac:dyDescent="0.25"/>
  <cols>
    <col min="1" max="1" width="3.7109375" customWidth="1"/>
    <col min="2" max="2" width="53.28515625" customWidth="1"/>
    <col min="3" max="3" width="12" customWidth="1"/>
  </cols>
  <sheetData>
    <row r="1" spans="1:3" ht="18" customHeight="1" x14ac:dyDescent="0.25">
      <c r="A1" s="260" t="s">
        <v>1243</v>
      </c>
      <c r="B1" s="260"/>
      <c r="C1" s="260"/>
    </row>
    <row r="2" spans="1:3" ht="55.5" customHeight="1" x14ac:dyDescent="0.25">
      <c r="A2" s="261" t="s">
        <v>0</v>
      </c>
      <c r="B2" s="261"/>
      <c r="C2" s="261"/>
    </row>
    <row r="3" spans="1:3" ht="14.25" customHeight="1" x14ac:dyDescent="0.25">
      <c r="A3" s="262" t="s">
        <v>1</v>
      </c>
      <c r="B3" s="262"/>
      <c r="C3" s="262"/>
    </row>
    <row r="4" spans="1:3" x14ac:dyDescent="0.25">
      <c r="A4" s="5" t="s">
        <v>2</v>
      </c>
      <c r="B4" s="6" t="s">
        <v>3</v>
      </c>
      <c r="C4" s="7" t="s">
        <v>4</v>
      </c>
    </row>
    <row r="5" spans="1:3" x14ac:dyDescent="0.25">
      <c r="A5" s="8">
        <v>1</v>
      </c>
      <c r="B5" s="8" t="s">
        <v>5</v>
      </c>
      <c r="C5" s="9">
        <f>'1. Kanalizacja deszczowa'!G329</f>
        <v>0</v>
      </c>
    </row>
    <row r="6" spans="1:3" x14ac:dyDescent="0.25">
      <c r="A6" s="10">
        <v>2</v>
      </c>
      <c r="B6" s="10" t="s">
        <v>6</v>
      </c>
      <c r="C6" s="11">
        <f>'2. Odwodnienie toru żużlowego'!G29</f>
        <v>0</v>
      </c>
    </row>
    <row r="7" spans="1:3" x14ac:dyDescent="0.25">
      <c r="A7" s="10">
        <v>3</v>
      </c>
      <c r="B7" s="10" t="s">
        <v>7</v>
      </c>
      <c r="C7" s="11">
        <f>'3. Serwis boiska'!G7</f>
        <v>0</v>
      </c>
    </row>
    <row r="8" spans="1:3" x14ac:dyDescent="0.25">
      <c r="A8" s="10">
        <v>4</v>
      </c>
      <c r="B8" s="10" t="s">
        <v>8</v>
      </c>
      <c r="C8" s="11">
        <f>'4. Nawierzchnia boiska'!G155</f>
        <v>0</v>
      </c>
    </row>
    <row r="9" spans="1:3" x14ac:dyDescent="0.25">
      <c r="A9" s="10">
        <v>5</v>
      </c>
      <c r="B9" s="10" t="s">
        <v>9</v>
      </c>
      <c r="C9" s="11">
        <f>'5. Zieleń -wycinka i nasadzenie'!H10</f>
        <v>0</v>
      </c>
    </row>
    <row r="10" spans="1:3" ht="14.25" customHeight="1" x14ac:dyDescent="0.25">
      <c r="A10" s="262" t="s">
        <v>10</v>
      </c>
      <c r="B10" s="262"/>
      <c r="C10" s="262"/>
    </row>
    <row r="11" spans="1:3" x14ac:dyDescent="0.25">
      <c r="A11" s="12"/>
      <c r="B11" s="13" t="s">
        <v>11</v>
      </c>
      <c r="C11" s="14">
        <f>SUM(C6:C9)</f>
        <v>0</v>
      </c>
    </row>
    <row r="12" spans="1:3" x14ac:dyDescent="0.25">
      <c r="A12" s="12"/>
      <c r="B12" s="13" t="s">
        <v>12</v>
      </c>
      <c r="C12" s="14">
        <f>C11*0.23</f>
        <v>0</v>
      </c>
    </row>
    <row r="13" spans="1:3" x14ac:dyDescent="0.25">
      <c r="A13" s="12"/>
      <c r="B13" s="13" t="s">
        <v>13</v>
      </c>
      <c r="C13" s="14">
        <f>C11+C12</f>
        <v>0</v>
      </c>
    </row>
    <row r="14" spans="1:3" x14ac:dyDescent="0.25">
      <c r="A14" s="15"/>
      <c r="B14" s="16"/>
      <c r="C14" s="17"/>
    </row>
    <row r="15" spans="1:3" ht="14.25" customHeight="1" x14ac:dyDescent="0.25">
      <c r="A15" s="258" t="s">
        <v>14</v>
      </c>
      <c r="B15" s="258"/>
      <c r="C15" s="258"/>
    </row>
    <row r="16" spans="1:3" x14ac:dyDescent="0.25">
      <c r="A16" s="5" t="s">
        <v>2</v>
      </c>
      <c r="B16" s="6" t="s">
        <v>3</v>
      </c>
      <c r="C16" s="7" t="s">
        <v>4</v>
      </c>
    </row>
    <row r="17" spans="1:3" x14ac:dyDescent="0.25">
      <c r="A17" s="8">
        <v>1</v>
      </c>
      <c r="B17" s="8" t="s">
        <v>15</v>
      </c>
      <c r="C17" s="9">
        <f>'6. Oświetlenie'!H259</f>
        <v>0</v>
      </c>
    </row>
    <row r="18" spans="1:3" ht="14.25" customHeight="1" x14ac:dyDescent="0.25">
      <c r="A18" s="258" t="s">
        <v>10</v>
      </c>
      <c r="B18" s="258"/>
      <c r="C18" s="258"/>
    </row>
    <row r="19" spans="1:3" x14ac:dyDescent="0.25">
      <c r="A19" s="12"/>
      <c r="B19" s="13" t="s">
        <v>11</v>
      </c>
      <c r="C19" s="14">
        <f>C17</f>
        <v>0</v>
      </c>
    </row>
    <row r="20" spans="1:3" x14ac:dyDescent="0.25">
      <c r="A20" s="12"/>
      <c r="B20" s="13" t="s">
        <v>12</v>
      </c>
      <c r="C20" s="14">
        <f>C19*0.23</f>
        <v>0</v>
      </c>
    </row>
    <row r="21" spans="1:3" x14ac:dyDescent="0.25">
      <c r="A21" s="12"/>
      <c r="B21" s="13" t="s">
        <v>13</v>
      </c>
      <c r="C21" s="14">
        <f>C19+C20</f>
        <v>0</v>
      </c>
    </row>
    <row r="22" spans="1:3" x14ac:dyDescent="0.25">
      <c r="A22" s="15"/>
      <c r="B22" s="16"/>
      <c r="C22" s="17"/>
    </row>
    <row r="23" spans="1:3" ht="14.25" customHeight="1" x14ac:dyDescent="0.25">
      <c r="A23" s="259" t="s">
        <v>16</v>
      </c>
      <c r="B23" s="259"/>
      <c r="C23" s="259"/>
    </row>
    <row r="24" spans="1:3" x14ac:dyDescent="0.25">
      <c r="A24" s="5" t="s">
        <v>2</v>
      </c>
      <c r="B24" s="6" t="s">
        <v>3</v>
      </c>
      <c r="C24" s="7" t="s">
        <v>4</v>
      </c>
    </row>
    <row r="25" spans="1:3" x14ac:dyDescent="0.25">
      <c r="A25" s="8">
        <v>1</v>
      </c>
      <c r="B25" s="8" t="s">
        <v>17</v>
      </c>
      <c r="C25" s="9">
        <f>'7. Nawierzchnie utwardzone'!G36</f>
        <v>0</v>
      </c>
    </row>
    <row r="26" spans="1:3" ht="14.25" customHeight="1" x14ac:dyDescent="0.25">
      <c r="A26" s="259" t="s">
        <v>10</v>
      </c>
      <c r="B26" s="259"/>
      <c r="C26" s="259"/>
    </row>
    <row r="27" spans="1:3" x14ac:dyDescent="0.25">
      <c r="A27" s="12"/>
      <c r="B27" s="13" t="s">
        <v>11</v>
      </c>
      <c r="C27" s="14">
        <f>C25</f>
        <v>0</v>
      </c>
    </row>
    <row r="28" spans="1:3" x14ac:dyDescent="0.25">
      <c r="A28" s="12"/>
      <c r="B28" s="13" t="s">
        <v>12</v>
      </c>
      <c r="C28" s="14">
        <f>C27*0.23</f>
        <v>0</v>
      </c>
    </row>
    <row r="29" spans="1:3" x14ac:dyDescent="0.25">
      <c r="A29" s="12"/>
      <c r="B29" s="13" t="s">
        <v>13</v>
      </c>
      <c r="C29" s="14">
        <f>C27+C28</f>
        <v>0</v>
      </c>
    </row>
    <row r="31" spans="1:3" x14ac:dyDescent="0.25">
      <c r="A31" s="257" t="s">
        <v>1351</v>
      </c>
      <c r="B31" s="257"/>
      <c r="C31" s="257"/>
    </row>
    <row r="32" spans="1:3" x14ac:dyDescent="0.25">
      <c r="A32" s="254"/>
      <c r="B32" s="255" t="s">
        <v>11</v>
      </c>
      <c r="C32" s="256">
        <f>C11+C19+C27</f>
        <v>0</v>
      </c>
    </row>
    <row r="33" spans="1:3" x14ac:dyDescent="0.25">
      <c r="A33" s="254"/>
      <c r="B33" s="255" t="s">
        <v>12</v>
      </c>
      <c r="C33" s="256">
        <f>C32*0.23</f>
        <v>0</v>
      </c>
    </row>
    <row r="34" spans="1:3" x14ac:dyDescent="0.25">
      <c r="A34" s="254"/>
      <c r="B34" s="255" t="s">
        <v>13</v>
      </c>
      <c r="C34" s="256">
        <f>C32+C33</f>
        <v>0</v>
      </c>
    </row>
  </sheetData>
  <mergeCells count="9">
    <mergeCell ref="A31:C31"/>
    <mergeCell ref="A18:C18"/>
    <mergeCell ref="A23:C23"/>
    <mergeCell ref="A26:C26"/>
    <mergeCell ref="A1:C1"/>
    <mergeCell ref="A2:C2"/>
    <mergeCell ref="A3:C3"/>
    <mergeCell ref="A10:C10"/>
    <mergeCell ref="A15:C1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99999"/>
  </sheetPr>
  <dimension ref="A1:N331"/>
  <sheetViews>
    <sheetView topLeftCell="A172" zoomScale="120" zoomScaleNormal="120" workbookViewId="0">
      <selection activeCell="C27" sqref="C27"/>
    </sheetView>
  </sheetViews>
  <sheetFormatPr defaultColWidth="8.85546875" defaultRowHeight="12.75" x14ac:dyDescent="0.25"/>
  <cols>
    <col min="1" max="1" width="6.42578125" style="18" customWidth="1"/>
    <col min="2" max="2" width="13.28515625" style="18" customWidth="1"/>
    <col min="3" max="3" width="50" style="18" customWidth="1"/>
    <col min="4" max="4" width="7.28515625" style="19" customWidth="1"/>
    <col min="5" max="5" width="9.85546875" style="20" customWidth="1"/>
    <col min="6" max="6" width="8.28515625" style="21" customWidth="1"/>
    <col min="7" max="7" width="13.140625" style="22" customWidth="1"/>
    <col min="8" max="8" width="8" style="18" customWidth="1"/>
    <col min="9" max="16384" width="8.85546875" style="18"/>
  </cols>
  <sheetData>
    <row r="1" spans="1:14" ht="9" customHeight="1" x14ac:dyDescent="0.2">
      <c r="A1" s="266"/>
      <c r="B1" s="266"/>
      <c r="C1" s="266"/>
      <c r="D1" s="266"/>
      <c r="E1" s="266"/>
      <c r="F1" s="266"/>
      <c r="G1" s="266"/>
      <c r="H1" s="266"/>
    </row>
    <row r="2" spans="1:14" ht="17.25" customHeight="1" x14ac:dyDescent="0.25">
      <c r="A2" s="267" t="s">
        <v>1237</v>
      </c>
      <c r="B2" s="267"/>
      <c r="C2" s="267"/>
      <c r="D2" s="267"/>
      <c r="E2" s="267"/>
      <c r="F2" s="267"/>
      <c r="G2" s="267"/>
      <c r="H2" s="23"/>
    </row>
    <row r="3" spans="1:14" ht="17.25" customHeight="1" x14ac:dyDescent="0.25">
      <c r="A3" s="24"/>
      <c r="B3" s="25"/>
      <c r="C3" s="25"/>
      <c r="D3" s="25"/>
      <c r="E3" s="25"/>
      <c r="F3" s="25"/>
      <c r="G3" s="25"/>
      <c r="H3" s="23"/>
    </row>
    <row r="4" spans="1:14" ht="17.25" customHeight="1" x14ac:dyDescent="0.25">
      <c r="A4" s="26" t="s">
        <v>2</v>
      </c>
      <c r="B4" s="26"/>
      <c r="C4" s="27" t="s">
        <v>18</v>
      </c>
      <c r="D4" s="26" t="s">
        <v>19</v>
      </c>
      <c r="E4" s="26" t="s">
        <v>12</v>
      </c>
      <c r="F4" s="26" t="s">
        <v>20</v>
      </c>
      <c r="G4" s="28"/>
      <c r="H4" s="23"/>
    </row>
    <row r="5" spans="1:14" ht="11.25" customHeight="1" x14ac:dyDescent="0.25">
      <c r="A5" s="29">
        <v>1</v>
      </c>
      <c r="B5" s="29" t="s">
        <v>21</v>
      </c>
      <c r="C5" s="2" t="s">
        <v>22</v>
      </c>
      <c r="D5" s="30">
        <f>SUM(D6:D18)</f>
        <v>0</v>
      </c>
      <c r="E5" s="30">
        <f t="shared" ref="E5:E18" si="0">D5*0.23</f>
        <v>0</v>
      </c>
      <c r="F5" s="30">
        <f t="shared" ref="F5:F18" si="1">D5+E5</f>
        <v>0</v>
      </c>
      <c r="G5" s="31"/>
      <c r="I5" s="32"/>
      <c r="J5" s="32"/>
      <c r="K5" s="32"/>
      <c r="L5" s="32"/>
      <c r="M5" s="32"/>
      <c r="N5" s="32"/>
    </row>
    <row r="6" spans="1:14" ht="11.25" customHeight="1" x14ac:dyDescent="0.25">
      <c r="A6" s="33">
        <v>1.1000000000000001</v>
      </c>
      <c r="B6" s="33" t="s">
        <v>21</v>
      </c>
      <c r="C6" s="34" t="s">
        <v>23</v>
      </c>
      <c r="D6" s="35">
        <f>G48</f>
        <v>0</v>
      </c>
      <c r="E6" s="35">
        <f t="shared" si="0"/>
        <v>0</v>
      </c>
      <c r="F6" s="35">
        <f t="shared" si="1"/>
        <v>0</v>
      </c>
      <c r="G6" s="31"/>
      <c r="I6" s="32"/>
      <c r="J6" s="32"/>
      <c r="K6" s="32"/>
      <c r="L6" s="32"/>
      <c r="M6" s="32"/>
      <c r="N6" s="32"/>
    </row>
    <row r="7" spans="1:14" ht="11.25" customHeight="1" x14ac:dyDescent="0.25">
      <c r="A7" s="33">
        <v>1.2</v>
      </c>
      <c r="B7" s="33" t="s">
        <v>21</v>
      </c>
      <c r="C7" s="34" t="s">
        <v>24</v>
      </c>
      <c r="D7" s="35">
        <f>G73</f>
        <v>0</v>
      </c>
      <c r="E7" s="35">
        <f t="shared" si="0"/>
        <v>0</v>
      </c>
      <c r="F7" s="35">
        <f t="shared" si="1"/>
        <v>0</v>
      </c>
      <c r="G7" s="31"/>
      <c r="I7" s="32"/>
      <c r="J7" s="32"/>
      <c r="K7" s="32"/>
      <c r="L7" s="32"/>
      <c r="M7" s="32"/>
      <c r="N7" s="32"/>
    </row>
    <row r="8" spans="1:14" ht="11.25" customHeight="1" x14ac:dyDescent="0.25">
      <c r="A8" s="33">
        <v>1.3</v>
      </c>
      <c r="B8" s="33" t="s">
        <v>21</v>
      </c>
      <c r="C8" s="34" t="s">
        <v>25</v>
      </c>
      <c r="D8" s="35">
        <f>G98</f>
        <v>0</v>
      </c>
      <c r="E8" s="35">
        <f t="shared" si="0"/>
        <v>0</v>
      </c>
      <c r="F8" s="35">
        <f t="shared" si="1"/>
        <v>0</v>
      </c>
      <c r="G8" s="31"/>
      <c r="I8" s="32"/>
      <c r="J8" s="32"/>
      <c r="K8" s="32"/>
      <c r="L8" s="32"/>
      <c r="M8" s="32"/>
      <c r="N8" s="32"/>
    </row>
    <row r="9" spans="1:14" ht="11.25" customHeight="1" x14ac:dyDescent="0.25">
      <c r="A9" s="33">
        <v>1.4</v>
      </c>
      <c r="B9" s="33" t="s">
        <v>21</v>
      </c>
      <c r="C9" s="34" t="s">
        <v>26</v>
      </c>
      <c r="D9" s="35">
        <f>G123</f>
        <v>0</v>
      </c>
      <c r="E9" s="35">
        <f t="shared" si="0"/>
        <v>0</v>
      </c>
      <c r="F9" s="35">
        <f t="shared" si="1"/>
        <v>0</v>
      </c>
      <c r="G9" s="31"/>
      <c r="I9" s="32"/>
      <c r="J9" s="32"/>
      <c r="K9" s="32"/>
      <c r="L9" s="32"/>
      <c r="M9" s="32"/>
      <c r="N9" s="32"/>
    </row>
    <row r="10" spans="1:14" ht="11.25" customHeight="1" x14ac:dyDescent="0.25">
      <c r="A10" s="33">
        <v>1.5</v>
      </c>
      <c r="B10" s="33" t="s">
        <v>21</v>
      </c>
      <c r="C10" s="34" t="s">
        <v>27</v>
      </c>
      <c r="D10" s="35">
        <f>G148</f>
        <v>0</v>
      </c>
      <c r="E10" s="35">
        <f t="shared" si="0"/>
        <v>0</v>
      </c>
      <c r="F10" s="35">
        <f t="shared" si="1"/>
        <v>0</v>
      </c>
      <c r="G10" s="31"/>
      <c r="I10" s="32"/>
      <c r="J10" s="32"/>
      <c r="K10" s="32"/>
      <c r="L10" s="32"/>
      <c r="M10" s="32"/>
      <c r="N10" s="32"/>
    </row>
    <row r="11" spans="1:14" ht="11.25" customHeight="1" x14ac:dyDescent="0.25">
      <c r="A11" s="33">
        <v>1.6</v>
      </c>
      <c r="B11" s="33" t="s">
        <v>21</v>
      </c>
      <c r="C11" s="34" t="s">
        <v>28</v>
      </c>
      <c r="D11" s="35">
        <f>G173</f>
        <v>0</v>
      </c>
      <c r="E11" s="35">
        <f t="shared" si="0"/>
        <v>0</v>
      </c>
      <c r="F11" s="35">
        <f t="shared" si="1"/>
        <v>0</v>
      </c>
      <c r="G11" s="31"/>
      <c r="I11" s="32"/>
      <c r="J11" s="32"/>
      <c r="K11" s="32"/>
      <c r="L11" s="32"/>
      <c r="M11" s="32"/>
      <c r="N11" s="32"/>
    </row>
    <row r="12" spans="1:14" ht="11.25" customHeight="1" x14ac:dyDescent="0.25">
      <c r="A12" s="33">
        <v>1.7</v>
      </c>
      <c r="B12" s="33" t="s">
        <v>21</v>
      </c>
      <c r="C12" s="34" t="s">
        <v>29</v>
      </c>
      <c r="D12" s="35">
        <f>G198</f>
        <v>0</v>
      </c>
      <c r="E12" s="35">
        <f t="shared" si="0"/>
        <v>0</v>
      </c>
      <c r="F12" s="35">
        <f t="shared" si="1"/>
        <v>0</v>
      </c>
      <c r="G12" s="31"/>
      <c r="I12" s="32"/>
      <c r="J12" s="32"/>
      <c r="K12" s="32"/>
      <c r="L12" s="32"/>
      <c r="M12" s="32"/>
      <c r="N12" s="32"/>
    </row>
    <row r="13" spans="1:14" ht="11.25" customHeight="1" x14ac:dyDescent="0.25">
      <c r="A13" s="33">
        <v>1.8</v>
      </c>
      <c r="B13" s="33" t="s">
        <v>21</v>
      </c>
      <c r="C13" s="34" t="s">
        <v>30</v>
      </c>
      <c r="D13" s="35">
        <f>G223</f>
        <v>0</v>
      </c>
      <c r="E13" s="35">
        <f t="shared" si="0"/>
        <v>0</v>
      </c>
      <c r="F13" s="35">
        <f t="shared" si="1"/>
        <v>0</v>
      </c>
      <c r="G13" s="31"/>
      <c r="I13" s="32"/>
      <c r="J13" s="32"/>
      <c r="K13" s="32"/>
      <c r="L13" s="32"/>
      <c r="M13" s="32"/>
      <c r="N13" s="32"/>
    </row>
    <row r="14" spans="1:14" ht="11.25" customHeight="1" x14ac:dyDescent="0.25">
      <c r="A14" s="33">
        <v>1.9</v>
      </c>
      <c r="B14" s="33" t="s">
        <v>21</v>
      </c>
      <c r="C14" s="34" t="s">
        <v>31</v>
      </c>
      <c r="D14" s="35">
        <f>G248</f>
        <v>0</v>
      </c>
      <c r="E14" s="35">
        <f t="shared" si="0"/>
        <v>0</v>
      </c>
      <c r="F14" s="35">
        <f t="shared" si="1"/>
        <v>0</v>
      </c>
      <c r="G14" s="31"/>
      <c r="I14" s="32"/>
      <c r="J14" s="32"/>
      <c r="K14" s="32"/>
      <c r="L14" s="32"/>
      <c r="M14" s="32"/>
      <c r="N14" s="32"/>
    </row>
    <row r="15" spans="1:14" ht="11.25" customHeight="1" x14ac:dyDescent="0.25">
      <c r="A15" s="33">
        <v>1.1000000000000001</v>
      </c>
      <c r="B15" s="33" t="s">
        <v>21</v>
      </c>
      <c r="C15" s="34" t="s">
        <v>32</v>
      </c>
      <c r="D15" s="35">
        <f>G273</f>
        <v>0</v>
      </c>
      <c r="E15" s="35">
        <f t="shared" si="0"/>
        <v>0</v>
      </c>
      <c r="F15" s="35">
        <f t="shared" si="1"/>
        <v>0</v>
      </c>
      <c r="G15" s="31"/>
      <c r="I15" s="32"/>
      <c r="J15" s="32"/>
      <c r="K15" s="32"/>
      <c r="L15" s="32"/>
      <c r="M15" s="32"/>
      <c r="N15" s="32"/>
    </row>
    <row r="16" spans="1:14" ht="11.25" customHeight="1" x14ac:dyDescent="0.25">
      <c r="A16" s="33">
        <v>1.1100000000000001</v>
      </c>
      <c r="B16" s="33" t="s">
        <v>21</v>
      </c>
      <c r="C16" s="34" t="s">
        <v>33</v>
      </c>
      <c r="D16" s="35">
        <f>G298</f>
        <v>0</v>
      </c>
      <c r="E16" s="35">
        <f t="shared" si="0"/>
        <v>0</v>
      </c>
      <c r="F16" s="35">
        <f t="shared" si="1"/>
        <v>0</v>
      </c>
      <c r="G16" s="31"/>
      <c r="I16" s="32"/>
      <c r="J16" s="32"/>
      <c r="K16" s="32"/>
      <c r="L16" s="32"/>
      <c r="M16" s="32"/>
      <c r="N16" s="32"/>
    </row>
    <row r="17" spans="1:14" ht="11.25" customHeight="1" x14ac:dyDescent="0.25">
      <c r="A17" s="33">
        <v>1.1200000000000001</v>
      </c>
      <c r="B17" s="33" t="s">
        <v>21</v>
      </c>
      <c r="C17" s="34" t="s">
        <v>34</v>
      </c>
      <c r="D17" s="35">
        <f>G323</f>
        <v>0</v>
      </c>
      <c r="E17" s="35">
        <f t="shared" si="0"/>
        <v>0</v>
      </c>
      <c r="F17" s="35">
        <f t="shared" si="1"/>
        <v>0</v>
      </c>
      <c r="G17" s="31"/>
      <c r="I17" s="32"/>
      <c r="J17" s="32"/>
      <c r="K17" s="32"/>
      <c r="L17" s="32"/>
      <c r="M17" s="32"/>
      <c r="N17" s="32"/>
    </row>
    <row r="18" spans="1:14" ht="11.25" customHeight="1" x14ac:dyDescent="0.25">
      <c r="A18" s="33">
        <v>1.1299999999999999</v>
      </c>
      <c r="B18" s="33" t="s">
        <v>21</v>
      </c>
      <c r="C18" s="34" t="s">
        <v>35</v>
      </c>
      <c r="D18" s="35">
        <f>G328</f>
        <v>0</v>
      </c>
      <c r="E18" s="35">
        <f t="shared" si="0"/>
        <v>0</v>
      </c>
      <c r="F18" s="35">
        <f t="shared" si="1"/>
        <v>0</v>
      </c>
      <c r="G18" s="31"/>
      <c r="I18" s="32"/>
      <c r="J18" s="32"/>
      <c r="K18" s="32"/>
      <c r="L18" s="32"/>
      <c r="M18" s="32"/>
      <c r="N18" s="32"/>
    </row>
    <row r="19" spans="1:14" ht="11.25" customHeight="1" x14ac:dyDescent="0.25">
      <c r="A19" s="36"/>
      <c r="B19" s="36"/>
      <c r="C19" s="32"/>
      <c r="D19" s="37"/>
      <c r="E19" s="38"/>
      <c r="F19" s="38"/>
      <c r="G19" s="31"/>
      <c r="I19" s="32"/>
      <c r="J19" s="32"/>
      <c r="K19" s="32"/>
      <c r="L19" s="32"/>
      <c r="M19" s="32"/>
      <c r="N19" s="32"/>
    </row>
    <row r="20" spans="1:14" ht="11.25" customHeight="1" x14ac:dyDescent="0.25">
      <c r="A20" s="268" t="s">
        <v>36</v>
      </c>
      <c r="B20" s="268"/>
      <c r="C20" s="268"/>
      <c r="D20" s="268"/>
      <c r="E20" s="268"/>
      <c r="F20" s="268"/>
      <c r="G20" s="268"/>
      <c r="I20" s="32"/>
      <c r="J20" s="32"/>
      <c r="K20" s="32"/>
      <c r="L20" s="32"/>
      <c r="M20" s="32"/>
      <c r="N20" s="32"/>
    </row>
    <row r="21" spans="1:14" ht="18" customHeight="1" x14ac:dyDescent="0.25">
      <c r="A21" s="36"/>
      <c r="B21" s="36"/>
      <c r="C21" s="32"/>
      <c r="D21" s="39"/>
      <c r="E21" s="40"/>
      <c r="F21" s="41"/>
      <c r="G21" s="31"/>
      <c r="I21" s="32"/>
      <c r="J21" s="32"/>
      <c r="K21" s="32"/>
      <c r="L21" s="32"/>
      <c r="M21" s="32"/>
      <c r="N21" s="32"/>
    </row>
    <row r="22" spans="1:14" ht="11.25" customHeight="1" x14ac:dyDescent="0.2">
      <c r="A22" s="3" t="s">
        <v>2</v>
      </c>
      <c r="B22" s="42" t="s">
        <v>37</v>
      </c>
      <c r="C22" s="43" t="s">
        <v>38</v>
      </c>
      <c r="D22" s="3" t="s">
        <v>39</v>
      </c>
      <c r="E22" s="44" t="s">
        <v>40</v>
      </c>
      <c r="F22" s="45" t="s">
        <v>41</v>
      </c>
      <c r="G22" s="46" t="s">
        <v>42</v>
      </c>
      <c r="H22" s="4"/>
    </row>
    <row r="23" spans="1:14" ht="11.25" customHeight="1" x14ac:dyDescent="0.2">
      <c r="A23" s="47">
        <v>1</v>
      </c>
      <c r="B23" s="48" t="s">
        <v>21</v>
      </c>
      <c r="C23" s="264" t="s">
        <v>43</v>
      </c>
      <c r="D23" s="264"/>
      <c r="E23" s="264"/>
      <c r="F23" s="264"/>
      <c r="G23" s="264"/>
      <c r="H23" s="4"/>
    </row>
    <row r="24" spans="1:14" ht="11.25" customHeight="1" x14ac:dyDescent="0.2">
      <c r="A24" s="49">
        <v>1.1000000000000001</v>
      </c>
      <c r="B24" s="50" t="s">
        <v>21</v>
      </c>
      <c r="C24" s="265" t="s">
        <v>23</v>
      </c>
      <c r="D24" s="265"/>
      <c r="E24" s="265"/>
      <c r="F24" s="265"/>
      <c r="G24" s="265"/>
      <c r="H24" s="4"/>
    </row>
    <row r="25" spans="1:14" ht="27" customHeight="1" x14ac:dyDescent="0.25">
      <c r="A25" s="51" t="s">
        <v>44</v>
      </c>
      <c r="B25" s="52" t="s">
        <v>45</v>
      </c>
      <c r="C25" s="53" t="s">
        <v>46</v>
      </c>
      <c r="D25" s="54" t="s">
        <v>47</v>
      </c>
      <c r="E25" s="55">
        <v>23.254999999999999</v>
      </c>
      <c r="F25" s="56"/>
      <c r="G25" s="57">
        <f t="shared" ref="G25:G47" si="2">E25*F25</f>
        <v>0</v>
      </c>
      <c r="H25" s="23"/>
    </row>
    <row r="26" spans="1:14" ht="27.75" customHeight="1" x14ac:dyDescent="0.25">
      <c r="A26" s="51" t="s">
        <v>48</v>
      </c>
      <c r="B26" s="52" t="s">
        <v>49</v>
      </c>
      <c r="C26" s="53" t="s">
        <v>50</v>
      </c>
      <c r="D26" s="54" t="s">
        <v>47</v>
      </c>
      <c r="E26" s="55">
        <v>11.045999999999999</v>
      </c>
      <c r="F26" s="56"/>
      <c r="G26" s="57">
        <f t="shared" si="2"/>
        <v>0</v>
      </c>
      <c r="H26" s="58"/>
    </row>
    <row r="27" spans="1:14" ht="34.5" customHeight="1" x14ac:dyDescent="0.25">
      <c r="A27" s="51" t="s">
        <v>51</v>
      </c>
      <c r="B27" s="52" t="s">
        <v>52</v>
      </c>
      <c r="C27" s="53" t="s">
        <v>53</v>
      </c>
      <c r="D27" s="54" t="s">
        <v>47</v>
      </c>
      <c r="E27" s="55">
        <v>12.209</v>
      </c>
      <c r="F27" s="56"/>
      <c r="G27" s="57">
        <f t="shared" si="2"/>
        <v>0</v>
      </c>
      <c r="H27" s="23"/>
    </row>
    <row r="28" spans="1:14" ht="45.75" customHeight="1" x14ac:dyDescent="0.25">
      <c r="A28" s="51" t="s">
        <v>54</v>
      </c>
      <c r="B28" s="52" t="s">
        <v>55</v>
      </c>
      <c r="C28" s="53" t="s">
        <v>56</v>
      </c>
      <c r="D28" s="54" t="s">
        <v>47</v>
      </c>
      <c r="E28" s="55">
        <v>12.209</v>
      </c>
      <c r="F28" s="56"/>
      <c r="G28" s="57">
        <f t="shared" si="2"/>
        <v>0</v>
      </c>
      <c r="H28" s="58"/>
    </row>
    <row r="29" spans="1:14" ht="27.75" customHeight="1" x14ac:dyDescent="0.25">
      <c r="A29" s="51" t="s">
        <v>57</v>
      </c>
      <c r="B29" s="52" t="s">
        <v>58</v>
      </c>
      <c r="C29" s="53" t="s">
        <v>59</v>
      </c>
      <c r="D29" s="54" t="s">
        <v>47</v>
      </c>
      <c r="E29" s="55">
        <v>3.0870000000000002</v>
      </c>
      <c r="F29" s="56"/>
      <c r="G29" s="57">
        <f t="shared" si="2"/>
        <v>0</v>
      </c>
      <c r="H29" s="58"/>
    </row>
    <row r="30" spans="1:14" ht="27" customHeight="1" x14ac:dyDescent="0.25">
      <c r="A30" s="51" t="s">
        <v>60</v>
      </c>
      <c r="B30" s="52" t="s">
        <v>58</v>
      </c>
      <c r="C30" s="53" t="s">
        <v>61</v>
      </c>
      <c r="D30" s="54" t="s">
        <v>47</v>
      </c>
      <c r="E30" s="55">
        <v>2.948</v>
      </c>
      <c r="F30" s="56"/>
      <c r="G30" s="57">
        <f t="shared" si="2"/>
        <v>0</v>
      </c>
      <c r="H30" s="23"/>
    </row>
    <row r="31" spans="1:14" ht="27.75" customHeight="1" x14ac:dyDescent="0.25">
      <c r="A31" s="51" t="s">
        <v>62</v>
      </c>
      <c r="B31" s="52" t="s">
        <v>63</v>
      </c>
      <c r="C31" s="53" t="s">
        <v>64</v>
      </c>
      <c r="D31" s="54" t="s">
        <v>47</v>
      </c>
      <c r="E31" s="55">
        <v>6.1740000000000004</v>
      </c>
      <c r="F31" s="56"/>
      <c r="G31" s="57">
        <f t="shared" si="2"/>
        <v>0</v>
      </c>
      <c r="H31" s="58"/>
    </row>
    <row r="32" spans="1:14" ht="27.75" customHeight="1" x14ac:dyDescent="0.25">
      <c r="A32" s="51" t="s">
        <v>65</v>
      </c>
      <c r="B32" s="52" t="s">
        <v>66</v>
      </c>
      <c r="C32" s="53" t="s">
        <v>67</v>
      </c>
      <c r="D32" s="53" t="s">
        <v>68</v>
      </c>
      <c r="E32" s="55">
        <v>17.149999999999999</v>
      </c>
      <c r="F32" s="56"/>
      <c r="G32" s="57">
        <f t="shared" si="2"/>
        <v>0</v>
      </c>
      <c r="H32" s="58"/>
    </row>
    <row r="33" spans="1:8" ht="27" customHeight="1" x14ac:dyDescent="0.25">
      <c r="A33" s="51" t="s">
        <v>69</v>
      </c>
      <c r="B33" s="52" t="s">
        <v>70</v>
      </c>
      <c r="C33" s="53" t="s">
        <v>71</v>
      </c>
      <c r="D33" s="54" t="s">
        <v>47</v>
      </c>
      <c r="E33" s="55">
        <v>3.15</v>
      </c>
      <c r="F33" s="56"/>
      <c r="G33" s="57">
        <f t="shared" si="2"/>
        <v>0</v>
      </c>
      <c r="H33" s="23"/>
    </row>
    <row r="34" spans="1:8" ht="27.75" customHeight="1" x14ac:dyDescent="0.25">
      <c r="A34" s="51" t="s">
        <v>72</v>
      </c>
      <c r="B34" s="52" t="s">
        <v>73</v>
      </c>
      <c r="C34" s="53" t="s">
        <v>74</v>
      </c>
      <c r="D34" s="54" t="s">
        <v>47</v>
      </c>
      <c r="E34" s="55">
        <v>0.216</v>
      </c>
      <c r="F34" s="56"/>
      <c r="G34" s="57">
        <f t="shared" si="2"/>
        <v>0</v>
      </c>
      <c r="H34" s="58"/>
    </row>
    <row r="35" spans="1:8" ht="33" customHeight="1" x14ac:dyDescent="0.25">
      <c r="A35" s="51" t="s">
        <v>75</v>
      </c>
      <c r="B35" s="52" t="s">
        <v>76</v>
      </c>
      <c r="C35" s="53" t="s">
        <v>77</v>
      </c>
      <c r="D35" s="53" t="s">
        <v>78</v>
      </c>
      <c r="E35" s="55">
        <v>1</v>
      </c>
      <c r="F35" s="56"/>
      <c r="G35" s="57">
        <f t="shared" si="2"/>
        <v>0</v>
      </c>
      <c r="H35" s="23"/>
    </row>
    <row r="36" spans="1:8" ht="27.75" customHeight="1" x14ac:dyDescent="0.25">
      <c r="A36" s="51" t="s">
        <v>79</v>
      </c>
      <c r="B36" s="52" t="s">
        <v>80</v>
      </c>
      <c r="C36" s="53" t="s">
        <v>81</v>
      </c>
      <c r="D36" s="53" t="s">
        <v>82</v>
      </c>
      <c r="E36" s="55">
        <v>-3</v>
      </c>
      <c r="F36" s="56"/>
      <c r="G36" s="57">
        <f t="shared" si="2"/>
        <v>0</v>
      </c>
      <c r="H36" s="58"/>
    </row>
    <row r="37" spans="1:8" ht="27.75" customHeight="1" x14ac:dyDescent="0.25">
      <c r="A37" s="51" t="s">
        <v>83</v>
      </c>
      <c r="B37" s="52" t="s">
        <v>70</v>
      </c>
      <c r="C37" s="53" t="s">
        <v>71</v>
      </c>
      <c r="D37" s="54" t="s">
        <v>47</v>
      </c>
      <c r="E37" s="55">
        <v>0.98</v>
      </c>
      <c r="F37" s="56"/>
      <c r="G37" s="57">
        <f t="shared" si="2"/>
        <v>0</v>
      </c>
      <c r="H37" s="58"/>
    </row>
    <row r="38" spans="1:8" ht="27" customHeight="1" x14ac:dyDescent="0.25">
      <c r="A38" s="51" t="s">
        <v>84</v>
      </c>
      <c r="B38" s="52" t="s">
        <v>73</v>
      </c>
      <c r="C38" s="53" t="s">
        <v>74</v>
      </c>
      <c r="D38" s="54" t="s">
        <v>47</v>
      </c>
      <c r="E38" s="55">
        <v>0.15</v>
      </c>
      <c r="F38" s="56"/>
      <c r="G38" s="57">
        <f t="shared" si="2"/>
        <v>0</v>
      </c>
      <c r="H38" s="23"/>
    </row>
    <row r="39" spans="1:8" ht="36.75" customHeight="1" x14ac:dyDescent="0.25">
      <c r="A39" s="51" t="s">
        <v>85</v>
      </c>
      <c r="B39" s="52" t="s">
        <v>86</v>
      </c>
      <c r="C39" s="53" t="s">
        <v>87</v>
      </c>
      <c r="D39" s="53" t="s">
        <v>88</v>
      </c>
      <c r="E39" s="55">
        <v>1</v>
      </c>
      <c r="F39" s="56"/>
      <c r="G39" s="57">
        <f t="shared" si="2"/>
        <v>0</v>
      </c>
      <c r="H39" s="58"/>
    </row>
    <row r="40" spans="1:8" ht="27.75" customHeight="1" x14ac:dyDescent="0.25">
      <c r="A40" s="51" t="s">
        <v>89</v>
      </c>
      <c r="B40" s="52" t="s">
        <v>70</v>
      </c>
      <c r="C40" s="53" t="s">
        <v>71</v>
      </c>
      <c r="D40" s="54" t="s">
        <v>47</v>
      </c>
      <c r="E40" s="55">
        <v>30.882000000000001</v>
      </c>
      <c r="F40" s="56"/>
      <c r="G40" s="57">
        <f t="shared" si="2"/>
        <v>0</v>
      </c>
      <c r="H40" s="58"/>
    </row>
    <row r="41" spans="1:8" ht="27" customHeight="1" x14ac:dyDescent="0.25">
      <c r="A41" s="51" t="s">
        <v>90</v>
      </c>
      <c r="B41" s="52" t="s">
        <v>52</v>
      </c>
      <c r="C41" s="53" t="s">
        <v>53</v>
      </c>
      <c r="D41" s="54" t="s">
        <v>47</v>
      </c>
      <c r="E41" s="55">
        <v>30.882000000000001</v>
      </c>
      <c r="F41" s="56"/>
      <c r="G41" s="57">
        <f t="shared" si="2"/>
        <v>0</v>
      </c>
      <c r="H41" s="23"/>
    </row>
    <row r="42" spans="1:8" ht="45.75" customHeight="1" x14ac:dyDescent="0.25">
      <c r="A42" s="51" t="s">
        <v>91</v>
      </c>
      <c r="B42" s="52" t="s">
        <v>55</v>
      </c>
      <c r="C42" s="53" t="s">
        <v>56</v>
      </c>
      <c r="D42" s="54" t="s">
        <v>47</v>
      </c>
      <c r="E42" s="55">
        <v>30.882000000000001</v>
      </c>
      <c r="F42" s="56"/>
      <c r="G42" s="57">
        <f t="shared" si="2"/>
        <v>0</v>
      </c>
      <c r="H42" s="58"/>
    </row>
    <row r="43" spans="1:8" ht="27.75" customHeight="1" x14ac:dyDescent="0.25">
      <c r="A43" s="51" t="s">
        <v>92</v>
      </c>
      <c r="B43" s="52" t="s">
        <v>58</v>
      </c>
      <c r="C43" s="53" t="s">
        <v>59</v>
      </c>
      <c r="D43" s="54" t="s">
        <v>47</v>
      </c>
      <c r="E43" s="55">
        <v>2.54</v>
      </c>
      <c r="F43" s="56"/>
      <c r="G43" s="57">
        <f t="shared" si="2"/>
        <v>0</v>
      </c>
      <c r="H43" s="58"/>
    </row>
    <row r="44" spans="1:8" ht="27" customHeight="1" x14ac:dyDescent="0.25">
      <c r="A44" s="51" t="s">
        <v>93</v>
      </c>
      <c r="B44" s="52" t="s">
        <v>55</v>
      </c>
      <c r="C44" s="53" t="s">
        <v>94</v>
      </c>
      <c r="D44" s="54" t="s">
        <v>47</v>
      </c>
      <c r="E44" s="55">
        <v>28.341999999999999</v>
      </c>
      <c r="F44" s="56"/>
      <c r="G44" s="57">
        <f t="shared" si="2"/>
        <v>0</v>
      </c>
      <c r="H44" s="23"/>
    </row>
    <row r="45" spans="1:8" ht="27.75" customHeight="1" x14ac:dyDescent="0.25">
      <c r="A45" s="51" t="s">
        <v>95</v>
      </c>
      <c r="B45" s="52" t="s">
        <v>96</v>
      </c>
      <c r="C45" s="53" t="s">
        <v>97</v>
      </c>
      <c r="D45" s="54" t="s">
        <v>47</v>
      </c>
      <c r="E45" s="55">
        <v>28.341999999999999</v>
      </c>
      <c r="F45" s="56"/>
      <c r="G45" s="57">
        <f t="shared" si="2"/>
        <v>0</v>
      </c>
      <c r="H45" s="58"/>
    </row>
    <row r="46" spans="1:8" ht="27" customHeight="1" x14ac:dyDescent="0.25">
      <c r="A46" s="51" t="s">
        <v>98</v>
      </c>
      <c r="B46" s="52" t="s">
        <v>99</v>
      </c>
      <c r="C46" s="53" t="s">
        <v>100</v>
      </c>
      <c r="D46" s="53" t="s">
        <v>88</v>
      </c>
      <c r="E46" s="55">
        <v>1</v>
      </c>
      <c r="F46" s="56"/>
      <c r="G46" s="57">
        <f t="shared" si="2"/>
        <v>0</v>
      </c>
      <c r="H46" s="23"/>
    </row>
    <row r="47" spans="1:8" ht="28.5" customHeight="1" x14ac:dyDescent="0.25">
      <c r="A47" s="51" t="s">
        <v>101</v>
      </c>
      <c r="B47" s="59" t="s">
        <v>99</v>
      </c>
      <c r="C47" s="53" t="s">
        <v>102</v>
      </c>
      <c r="D47" s="53" t="s">
        <v>103</v>
      </c>
      <c r="E47" s="55">
        <v>1</v>
      </c>
      <c r="F47" s="56"/>
      <c r="G47" s="57">
        <f t="shared" si="2"/>
        <v>0</v>
      </c>
      <c r="H47" s="58"/>
    </row>
    <row r="48" spans="1:8" ht="11.25" customHeight="1" x14ac:dyDescent="0.2">
      <c r="A48" s="264" t="s">
        <v>104</v>
      </c>
      <c r="B48" s="264"/>
      <c r="C48" s="264"/>
      <c r="D48" s="264"/>
      <c r="E48" s="264"/>
      <c r="F48" s="264"/>
      <c r="G48" s="60">
        <f>SUM(G25:G47)</f>
        <v>0</v>
      </c>
      <c r="H48" s="4"/>
    </row>
    <row r="49" spans="1:8" ht="11.25" customHeight="1" x14ac:dyDescent="0.2">
      <c r="A49" s="61">
        <v>1.2</v>
      </c>
      <c r="B49" s="50" t="s">
        <v>21</v>
      </c>
      <c r="C49" s="265" t="s">
        <v>24</v>
      </c>
      <c r="D49" s="265"/>
      <c r="E49" s="265"/>
      <c r="F49" s="265"/>
      <c r="G49" s="265"/>
      <c r="H49" s="4"/>
    </row>
    <row r="50" spans="1:8" ht="27.75" customHeight="1" x14ac:dyDescent="0.25">
      <c r="A50" s="51" t="s">
        <v>105</v>
      </c>
      <c r="B50" s="52" t="s">
        <v>45</v>
      </c>
      <c r="C50" s="53" t="s">
        <v>46</v>
      </c>
      <c r="D50" s="54" t="s">
        <v>47</v>
      </c>
      <c r="E50" s="62">
        <v>25.061</v>
      </c>
      <c r="F50" s="56"/>
      <c r="G50" s="57">
        <f t="shared" ref="G50:G72" si="3">E50*F50</f>
        <v>0</v>
      </c>
      <c r="H50" s="58"/>
    </row>
    <row r="51" spans="1:8" ht="27" customHeight="1" x14ac:dyDescent="0.25">
      <c r="A51" s="51" t="s">
        <v>106</v>
      </c>
      <c r="B51" s="52" t="s">
        <v>49</v>
      </c>
      <c r="C51" s="53" t="s">
        <v>50</v>
      </c>
      <c r="D51" s="54" t="s">
        <v>47</v>
      </c>
      <c r="E51" s="62">
        <v>12.353999999999999</v>
      </c>
      <c r="F51" s="56"/>
      <c r="G51" s="57">
        <f t="shared" si="3"/>
        <v>0</v>
      </c>
      <c r="H51" s="23"/>
    </row>
    <row r="52" spans="1:8" ht="27.75" customHeight="1" x14ac:dyDescent="0.25">
      <c r="A52" s="51" t="s">
        <v>107</v>
      </c>
      <c r="B52" s="52" t="s">
        <v>52</v>
      </c>
      <c r="C52" s="53" t="s">
        <v>53</v>
      </c>
      <c r="D52" s="54" t="s">
        <v>47</v>
      </c>
      <c r="E52" s="62">
        <v>12.707000000000001</v>
      </c>
      <c r="F52" s="56"/>
      <c r="G52" s="57">
        <f t="shared" si="3"/>
        <v>0</v>
      </c>
      <c r="H52" s="58"/>
    </row>
    <row r="53" spans="1:8" ht="45.75" customHeight="1" x14ac:dyDescent="0.25">
      <c r="A53" s="51" t="s">
        <v>108</v>
      </c>
      <c r="B53" s="52" t="s">
        <v>55</v>
      </c>
      <c r="C53" s="53" t="s">
        <v>56</v>
      </c>
      <c r="D53" s="54" t="s">
        <v>47</v>
      </c>
      <c r="E53" s="62">
        <v>12.707000000000001</v>
      </c>
      <c r="F53" s="56"/>
      <c r="G53" s="57">
        <f t="shared" si="3"/>
        <v>0</v>
      </c>
      <c r="H53" s="58"/>
    </row>
    <row r="54" spans="1:8" ht="27.75" customHeight="1" x14ac:dyDescent="0.25">
      <c r="A54" s="51" t="s">
        <v>109</v>
      </c>
      <c r="B54" s="52" t="s">
        <v>58</v>
      </c>
      <c r="C54" s="53" t="s">
        <v>59</v>
      </c>
      <c r="D54" s="54" t="s">
        <v>47</v>
      </c>
      <c r="E54" s="62">
        <v>3.2130000000000001</v>
      </c>
      <c r="F54" s="56"/>
      <c r="G54" s="57">
        <f t="shared" si="3"/>
        <v>0</v>
      </c>
      <c r="H54" s="58"/>
    </row>
    <row r="55" spans="1:8" ht="27.75" customHeight="1" x14ac:dyDescent="0.25">
      <c r="A55" s="51" t="s">
        <v>110</v>
      </c>
      <c r="B55" s="52" t="s">
        <v>58</v>
      </c>
      <c r="C55" s="53" t="s">
        <v>61</v>
      </c>
      <c r="D55" s="54" t="s">
        <v>47</v>
      </c>
      <c r="E55" s="62">
        <v>3.0680000000000001</v>
      </c>
      <c r="F55" s="56"/>
      <c r="G55" s="57">
        <f t="shared" si="3"/>
        <v>0</v>
      </c>
      <c r="H55" s="58"/>
    </row>
    <row r="56" spans="1:8" ht="27.75" customHeight="1" x14ac:dyDescent="0.25">
      <c r="A56" s="51" t="s">
        <v>111</v>
      </c>
      <c r="B56" s="52" t="s">
        <v>63</v>
      </c>
      <c r="C56" s="53" t="s">
        <v>64</v>
      </c>
      <c r="D56" s="54" t="s">
        <v>47</v>
      </c>
      <c r="E56" s="62">
        <v>6.4260000000000002</v>
      </c>
      <c r="F56" s="56"/>
      <c r="G56" s="57">
        <f t="shared" si="3"/>
        <v>0</v>
      </c>
      <c r="H56" s="58"/>
    </row>
    <row r="57" spans="1:8" ht="27.75" customHeight="1" x14ac:dyDescent="0.25">
      <c r="A57" s="51" t="s">
        <v>112</v>
      </c>
      <c r="B57" s="52" t="s">
        <v>66</v>
      </c>
      <c r="C57" s="53" t="s">
        <v>67</v>
      </c>
      <c r="D57" s="53" t="s">
        <v>68</v>
      </c>
      <c r="E57" s="62">
        <v>17.850000000000001</v>
      </c>
      <c r="F57" s="56"/>
      <c r="G57" s="57">
        <f t="shared" si="3"/>
        <v>0</v>
      </c>
      <c r="H57" s="58"/>
    </row>
    <row r="58" spans="1:8" ht="27" customHeight="1" x14ac:dyDescent="0.25">
      <c r="A58" s="51" t="s">
        <v>113</v>
      </c>
      <c r="B58" s="52" t="s">
        <v>70</v>
      </c>
      <c r="C58" s="53" t="s">
        <v>71</v>
      </c>
      <c r="D58" s="54" t="s">
        <v>47</v>
      </c>
      <c r="E58" s="62">
        <v>3.15</v>
      </c>
      <c r="F58" s="56"/>
      <c r="G58" s="57">
        <f t="shared" si="3"/>
        <v>0</v>
      </c>
      <c r="H58" s="23"/>
    </row>
    <row r="59" spans="1:8" ht="27.75" customHeight="1" x14ac:dyDescent="0.25">
      <c r="A59" s="51" t="s">
        <v>114</v>
      </c>
      <c r="B59" s="52" t="s">
        <v>73</v>
      </c>
      <c r="C59" s="53" t="s">
        <v>74</v>
      </c>
      <c r="D59" s="54" t="s">
        <v>47</v>
      </c>
      <c r="E59" s="62">
        <v>0.216</v>
      </c>
      <c r="F59" s="56"/>
      <c r="G59" s="57">
        <f t="shared" si="3"/>
        <v>0</v>
      </c>
      <c r="H59" s="58"/>
    </row>
    <row r="60" spans="1:8" ht="27.75" customHeight="1" x14ac:dyDescent="0.25">
      <c r="A60" s="51" t="s">
        <v>115</v>
      </c>
      <c r="B60" s="52" t="s">
        <v>76</v>
      </c>
      <c r="C60" s="53" t="s">
        <v>116</v>
      </c>
      <c r="D60" s="53" t="s">
        <v>78</v>
      </c>
      <c r="E60" s="62">
        <v>1</v>
      </c>
      <c r="F60" s="56"/>
      <c r="G60" s="57">
        <f t="shared" si="3"/>
        <v>0</v>
      </c>
      <c r="H60" s="58"/>
    </row>
    <row r="61" spans="1:8" ht="27.75" customHeight="1" x14ac:dyDescent="0.25">
      <c r="A61" s="51" t="s">
        <v>117</v>
      </c>
      <c r="B61" s="52" t="s">
        <v>80</v>
      </c>
      <c r="C61" s="53" t="s">
        <v>81</v>
      </c>
      <c r="D61" s="53" t="s">
        <v>82</v>
      </c>
      <c r="E61" s="62">
        <v>-3</v>
      </c>
      <c r="F61" s="56"/>
      <c r="G61" s="57">
        <f t="shared" si="3"/>
        <v>0</v>
      </c>
      <c r="H61" s="58"/>
    </row>
    <row r="62" spans="1:8" ht="27.75" customHeight="1" x14ac:dyDescent="0.25">
      <c r="A62" s="51" t="s">
        <v>118</v>
      </c>
      <c r="B62" s="52" t="s">
        <v>70</v>
      </c>
      <c r="C62" s="53" t="s">
        <v>71</v>
      </c>
      <c r="D62" s="54" t="s">
        <v>47</v>
      </c>
      <c r="E62" s="62">
        <v>1.02</v>
      </c>
      <c r="F62" s="56"/>
      <c r="G62" s="57">
        <f t="shared" si="3"/>
        <v>0</v>
      </c>
      <c r="H62" s="58"/>
    </row>
    <row r="63" spans="1:8" ht="27.75" customHeight="1" x14ac:dyDescent="0.25">
      <c r="A63" s="51" t="s">
        <v>119</v>
      </c>
      <c r="B63" s="52" t="s">
        <v>73</v>
      </c>
      <c r="C63" s="53" t="s">
        <v>74</v>
      </c>
      <c r="D63" s="54" t="s">
        <v>47</v>
      </c>
      <c r="E63" s="62">
        <v>0.15</v>
      </c>
      <c r="F63" s="56"/>
      <c r="G63" s="57">
        <f t="shared" si="3"/>
        <v>0</v>
      </c>
      <c r="H63" s="58"/>
    </row>
    <row r="64" spans="1:8" ht="36.75" customHeight="1" x14ac:dyDescent="0.25">
      <c r="A64" s="51" t="s">
        <v>120</v>
      </c>
      <c r="B64" s="52" t="s">
        <v>86</v>
      </c>
      <c r="C64" s="53" t="s">
        <v>121</v>
      </c>
      <c r="D64" s="53" t="s">
        <v>88</v>
      </c>
      <c r="E64" s="62">
        <v>1</v>
      </c>
      <c r="F64" s="56"/>
      <c r="G64" s="57">
        <f t="shared" si="3"/>
        <v>0</v>
      </c>
      <c r="H64" s="58"/>
    </row>
    <row r="65" spans="1:8" ht="27" customHeight="1" x14ac:dyDescent="0.25">
      <c r="A65" s="51" t="s">
        <v>122</v>
      </c>
      <c r="B65" s="52" t="s">
        <v>70</v>
      </c>
      <c r="C65" s="53" t="s">
        <v>71</v>
      </c>
      <c r="D65" s="54" t="s">
        <v>47</v>
      </c>
      <c r="E65" s="62">
        <v>54.694000000000003</v>
      </c>
      <c r="F65" s="56"/>
      <c r="G65" s="57">
        <f t="shared" si="3"/>
        <v>0</v>
      </c>
      <c r="H65" s="23"/>
    </row>
    <row r="66" spans="1:8" ht="27.75" customHeight="1" x14ac:dyDescent="0.25">
      <c r="A66" s="51" t="s">
        <v>123</v>
      </c>
      <c r="B66" s="52" t="s">
        <v>52</v>
      </c>
      <c r="C66" s="53" t="s">
        <v>53</v>
      </c>
      <c r="D66" s="54" t="s">
        <v>47</v>
      </c>
      <c r="E66" s="62">
        <v>54.694000000000003</v>
      </c>
      <c r="F66" s="56"/>
      <c r="G66" s="57">
        <f t="shared" si="3"/>
        <v>0</v>
      </c>
      <c r="H66" s="58"/>
    </row>
    <row r="67" spans="1:8" ht="45.75" customHeight="1" x14ac:dyDescent="0.25">
      <c r="A67" s="51" t="s">
        <v>124</v>
      </c>
      <c r="B67" s="52" t="s">
        <v>55</v>
      </c>
      <c r="C67" s="53" t="s">
        <v>56</v>
      </c>
      <c r="D67" s="54" t="s">
        <v>47</v>
      </c>
      <c r="E67" s="62">
        <v>54.694000000000003</v>
      </c>
      <c r="F67" s="56"/>
      <c r="G67" s="57">
        <f t="shared" si="3"/>
        <v>0</v>
      </c>
      <c r="H67" s="58"/>
    </row>
    <row r="68" spans="1:8" ht="27.75" customHeight="1" x14ac:dyDescent="0.25">
      <c r="A68" s="51" t="s">
        <v>125</v>
      </c>
      <c r="B68" s="52" t="s">
        <v>58</v>
      </c>
      <c r="C68" s="53" t="s">
        <v>59</v>
      </c>
      <c r="D68" s="54" t="s">
        <v>47</v>
      </c>
      <c r="E68" s="62">
        <v>4.7359999999999998</v>
      </c>
      <c r="F68" s="56"/>
      <c r="G68" s="57">
        <f t="shared" si="3"/>
        <v>0</v>
      </c>
      <c r="H68" s="58"/>
    </row>
    <row r="69" spans="1:8" ht="27.75" customHeight="1" x14ac:dyDescent="0.25">
      <c r="A69" s="51" t="s">
        <v>126</v>
      </c>
      <c r="B69" s="52" t="s">
        <v>55</v>
      </c>
      <c r="C69" s="53" t="s">
        <v>94</v>
      </c>
      <c r="D69" s="54" t="s">
        <v>47</v>
      </c>
      <c r="E69" s="62">
        <v>49.957999999999998</v>
      </c>
      <c r="F69" s="56"/>
      <c r="G69" s="57">
        <f t="shared" si="3"/>
        <v>0</v>
      </c>
      <c r="H69" s="58"/>
    </row>
    <row r="70" spans="1:8" ht="27.75" customHeight="1" x14ac:dyDescent="0.25">
      <c r="A70" s="51" t="s">
        <v>127</v>
      </c>
      <c r="B70" s="52" t="s">
        <v>96</v>
      </c>
      <c r="C70" s="53" t="s">
        <v>97</v>
      </c>
      <c r="D70" s="54" t="s">
        <v>47</v>
      </c>
      <c r="E70" s="62">
        <v>49.957999999999998</v>
      </c>
      <c r="F70" s="56"/>
      <c r="G70" s="57">
        <f t="shared" si="3"/>
        <v>0</v>
      </c>
      <c r="H70" s="58"/>
    </row>
    <row r="71" spans="1:8" ht="27.75" customHeight="1" x14ac:dyDescent="0.25">
      <c r="A71" s="51" t="s">
        <v>128</v>
      </c>
      <c r="B71" s="59" t="s">
        <v>99</v>
      </c>
      <c r="C71" s="53" t="s">
        <v>129</v>
      </c>
      <c r="D71" s="53" t="s">
        <v>88</v>
      </c>
      <c r="E71" s="62">
        <v>1</v>
      </c>
      <c r="F71" s="56"/>
      <c r="G71" s="57">
        <f t="shared" si="3"/>
        <v>0</v>
      </c>
      <c r="H71" s="58"/>
    </row>
    <row r="72" spans="1:8" ht="27.75" customHeight="1" x14ac:dyDescent="0.25">
      <c r="A72" s="51" t="s">
        <v>130</v>
      </c>
      <c r="B72" s="59" t="s">
        <v>99</v>
      </c>
      <c r="C72" s="53" t="s">
        <v>102</v>
      </c>
      <c r="D72" s="53" t="s">
        <v>103</v>
      </c>
      <c r="E72" s="62">
        <v>1</v>
      </c>
      <c r="F72" s="56"/>
      <c r="G72" s="57">
        <f t="shared" si="3"/>
        <v>0</v>
      </c>
      <c r="H72" s="58"/>
    </row>
    <row r="73" spans="1:8" ht="11.25" customHeight="1" x14ac:dyDescent="0.2">
      <c r="A73" s="264" t="s">
        <v>131</v>
      </c>
      <c r="B73" s="264"/>
      <c r="C73" s="264"/>
      <c r="D73" s="264"/>
      <c r="E73" s="264"/>
      <c r="F73" s="264"/>
      <c r="G73" s="60">
        <f>SUM(G50:G72)</f>
        <v>0</v>
      </c>
      <c r="H73" s="4"/>
    </row>
    <row r="74" spans="1:8" ht="11.25" customHeight="1" x14ac:dyDescent="0.2">
      <c r="A74" s="61">
        <v>1.3</v>
      </c>
      <c r="B74" s="50" t="s">
        <v>21</v>
      </c>
      <c r="C74" s="265" t="s">
        <v>25</v>
      </c>
      <c r="D74" s="265"/>
      <c r="E74" s="265"/>
      <c r="F74" s="265"/>
      <c r="G74" s="265"/>
      <c r="H74" s="4"/>
    </row>
    <row r="75" spans="1:8" ht="27" customHeight="1" x14ac:dyDescent="0.25">
      <c r="A75" s="51" t="s">
        <v>132</v>
      </c>
      <c r="B75" s="52" t="s">
        <v>45</v>
      </c>
      <c r="C75" s="53" t="s">
        <v>46</v>
      </c>
      <c r="D75" s="54" t="s">
        <v>47</v>
      </c>
      <c r="E75" s="62">
        <v>18.603000000000002</v>
      </c>
      <c r="F75" s="56"/>
      <c r="G75" s="57">
        <f t="shared" ref="G75:G97" si="4">E75*F75</f>
        <v>0</v>
      </c>
      <c r="H75" s="23"/>
    </row>
    <row r="76" spans="1:8" ht="27.75" customHeight="1" x14ac:dyDescent="0.25">
      <c r="A76" s="51" t="s">
        <v>133</v>
      </c>
      <c r="B76" s="52" t="s">
        <v>49</v>
      </c>
      <c r="C76" s="53" t="s">
        <v>50</v>
      </c>
      <c r="D76" s="54" t="s">
        <v>47</v>
      </c>
      <c r="E76" s="62">
        <v>9.17</v>
      </c>
      <c r="F76" s="56"/>
      <c r="G76" s="57">
        <f t="shared" si="4"/>
        <v>0</v>
      </c>
      <c r="H76" s="58"/>
    </row>
    <row r="77" spans="1:8" ht="27.75" customHeight="1" x14ac:dyDescent="0.25">
      <c r="A77" s="51" t="s">
        <v>134</v>
      </c>
      <c r="B77" s="52" t="s">
        <v>52</v>
      </c>
      <c r="C77" s="53" t="s">
        <v>53</v>
      </c>
      <c r="D77" s="54" t="s">
        <v>47</v>
      </c>
      <c r="E77" s="62">
        <v>9.4329999999999998</v>
      </c>
      <c r="F77" s="56"/>
      <c r="G77" s="57">
        <f t="shared" si="4"/>
        <v>0</v>
      </c>
      <c r="H77" s="58"/>
    </row>
    <row r="78" spans="1:8" ht="45.75" customHeight="1" x14ac:dyDescent="0.25">
      <c r="A78" s="51" t="s">
        <v>135</v>
      </c>
      <c r="B78" s="52" t="s">
        <v>55</v>
      </c>
      <c r="C78" s="53" t="s">
        <v>56</v>
      </c>
      <c r="D78" s="54" t="s">
        <v>47</v>
      </c>
      <c r="E78" s="62">
        <v>9.4329999999999998</v>
      </c>
      <c r="F78" s="56"/>
      <c r="G78" s="57">
        <f t="shared" si="4"/>
        <v>0</v>
      </c>
      <c r="H78" s="58"/>
    </row>
    <row r="79" spans="1:8" ht="27.75" customHeight="1" x14ac:dyDescent="0.25">
      <c r="A79" s="51" t="s">
        <v>136</v>
      </c>
      <c r="B79" s="52" t="s">
        <v>58</v>
      </c>
      <c r="C79" s="53" t="s">
        <v>59</v>
      </c>
      <c r="D79" s="54" t="s">
        <v>47</v>
      </c>
      <c r="E79" s="62">
        <v>2.3849999999999998</v>
      </c>
      <c r="F79" s="56"/>
      <c r="G79" s="57">
        <f t="shared" si="4"/>
        <v>0</v>
      </c>
      <c r="H79" s="58"/>
    </row>
    <row r="80" spans="1:8" ht="27.75" customHeight="1" x14ac:dyDescent="0.25">
      <c r="A80" s="51" t="s">
        <v>137</v>
      </c>
      <c r="B80" s="52" t="s">
        <v>58</v>
      </c>
      <c r="C80" s="53" t="s">
        <v>61</v>
      </c>
      <c r="D80" s="54" t="s">
        <v>47</v>
      </c>
      <c r="E80" s="62">
        <v>2.278</v>
      </c>
      <c r="F80" s="56"/>
      <c r="G80" s="57">
        <f t="shared" si="4"/>
        <v>0</v>
      </c>
      <c r="H80" s="58"/>
    </row>
    <row r="81" spans="1:8" ht="27.75" customHeight="1" x14ac:dyDescent="0.25">
      <c r="A81" s="51" t="s">
        <v>138</v>
      </c>
      <c r="B81" s="52" t="s">
        <v>63</v>
      </c>
      <c r="C81" s="53" t="s">
        <v>64</v>
      </c>
      <c r="D81" s="54" t="s">
        <v>47</v>
      </c>
      <c r="E81" s="62">
        <v>4.7699999999999996</v>
      </c>
      <c r="F81" s="56"/>
      <c r="G81" s="57">
        <f t="shared" si="4"/>
        <v>0</v>
      </c>
      <c r="H81" s="58"/>
    </row>
    <row r="82" spans="1:8" ht="27" customHeight="1" x14ac:dyDescent="0.25">
      <c r="A82" s="51" t="s">
        <v>139</v>
      </c>
      <c r="B82" s="52" t="s">
        <v>66</v>
      </c>
      <c r="C82" s="53" t="s">
        <v>67</v>
      </c>
      <c r="D82" s="53" t="s">
        <v>68</v>
      </c>
      <c r="E82" s="62">
        <v>13.25</v>
      </c>
      <c r="F82" s="56"/>
      <c r="G82" s="57">
        <f t="shared" si="4"/>
        <v>0</v>
      </c>
      <c r="H82" s="23"/>
    </row>
    <row r="83" spans="1:8" ht="27.75" customHeight="1" x14ac:dyDescent="0.25">
      <c r="A83" s="51" t="s">
        <v>140</v>
      </c>
      <c r="B83" s="52" t="s">
        <v>70</v>
      </c>
      <c r="C83" s="53" t="s">
        <v>71</v>
      </c>
      <c r="D83" s="54" t="s">
        <v>47</v>
      </c>
      <c r="E83" s="62">
        <v>3.15</v>
      </c>
      <c r="F83" s="56"/>
      <c r="G83" s="57">
        <f t="shared" si="4"/>
        <v>0</v>
      </c>
      <c r="H83" s="58"/>
    </row>
    <row r="84" spans="1:8" ht="27.75" customHeight="1" x14ac:dyDescent="0.25">
      <c r="A84" s="51" t="s">
        <v>141</v>
      </c>
      <c r="B84" s="52" t="s">
        <v>73</v>
      </c>
      <c r="C84" s="53" t="s">
        <v>74</v>
      </c>
      <c r="D84" s="54" t="s">
        <v>47</v>
      </c>
      <c r="E84" s="62">
        <v>0.216</v>
      </c>
      <c r="F84" s="56"/>
      <c r="G84" s="57">
        <f t="shared" si="4"/>
        <v>0</v>
      </c>
      <c r="H84" s="58"/>
    </row>
    <row r="85" spans="1:8" ht="27.75" customHeight="1" x14ac:dyDescent="0.25">
      <c r="A85" s="51" t="s">
        <v>142</v>
      </c>
      <c r="B85" s="52" t="s">
        <v>76</v>
      </c>
      <c r="C85" s="53" t="s">
        <v>143</v>
      </c>
      <c r="D85" s="53" t="s">
        <v>78</v>
      </c>
      <c r="E85" s="62">
        <v>1</v>
      </c>
      <c r="F85" s="56"/>
      <c r="G85" s="57">
        <f t="shared" si="4"/>
        <v>0</v>
      </c>
      <c r="H85" s="58"/>
    </row>
    <row r="86" spans="1:8" ht="27.75" customHeight="1" x14ac:dyDescent="0.25">
      <c r="A86" s="51" t="s">
        <v>144</v>
      </c>
      <c r="B86" s="52" t="s">
        <v>80</v>
      </c>
      <c r="C86" s="53" t="s">
        <v>81</v>
      </c>
      <c r="D86" s="53" t="s">
        <v>82</v>
      </c>
      <c r="E86" s="62">
        <v>-3</v>
      </c>
      <c r="F86" s="56"/>
      <c r="G86" s="57">
        <f t="shared" si="4"/>
        <v>0</v>
      </c>
      <c r="H86" s="58"/>
    </row>
    <row r="87" spans="1:8" ht="27.75" customHeight="1" x14ac:dyDescent="0.25">
      <c r="A87" s="51" t="s">
        <v>145</v>
      </c>
      <c r="B87" s="52" t="s">
        <v>70</v>
      </c>
      <c r="C87" s="53" t="s">
        <v>71</v>
      </c>
      <c r="D87" s="54" t="s">
        <v>47</v>
      </c>
      <c r="E87" s="62">
        <v>1.02</v>
      </c>
      <c r="F87" s="56"/>
      <c r="G87" s="57">
        <f t="shared" si="4"/>
        <v>0</v>
      </c>
      <c r="H87" s="58"/>
    </row>
    <row r="88" spans="1:8" ht="27.75" customHeight="1" x14ac:dyDescent="0.25">
      <c r="A88" s="51" t="s">
        <v>146</v>
      </c>
      <c r="B88" s="52" t="s">
        <v>73</v>
      </c>
      <c r="C88" s="53" t="s">
        <v>74</v>
      </c>
      <c r="D88" s="54" t="s">
        <v>47</v>
      </c>
      <c r="E88" s="62">
        <v>0.15</v>
      </c>
      <c r="F88" s="56"/>
      <c r="G88" s="57">
        <f t="shared" si="4"/>
        <v>0</v>
      </c>
      <c r="H88" s="58"/>
    </row>
    <row r="89" spans="1:8" ht="36" customHeight="1" x14ac:dyDescent="0.25">
      <c r="A89" s="51" t="s">
        <v>147</v>
      </c>
      <c r="B89" s="52" t="s">
        <v>86</v>
      </c>
      <c r="C89" s="53" t="s">
        <v>148</v>
      </c>
      <c r="D89" s="53" t="s">
        <v>88</v>
      </c>
      <c r="E89" s="62">
        <v>1</v>
      </c>
      <c r="F89" s="56"/>
      <c r="G89" s="57">
        <f t="shared" si="4"/>
        <v>0</v>
      </c>
      <c r="H89" s="58"/>
    </row>
    <row r="90" spans="1:8" ht="27.75" customHeight="1" x14ac:dyDescent="0.25">
      <c r="A90" s="51" t="s">
        <v>149</v>
      </c>
      <c r="B90" s="52" t="s">
        <v>70</v>
      </c>
      <c r="C90" s="53" t="s">
        <v>71</v>
      </c>
      <c r="D90" s="54" t="s">
        <v>47</v>
      </c>
      <c r="E90" s="62">
        <v>54.694000000000003</v>
      </c>
      <c r="F90" s="56"/>
      <c r="G90" s="57">
        <f t="shared" si="4"/>
        <v>0</v>
      </c>
      <c r="H90" s="58"/>
    </row>
    <row r="91" spans="1:8" ht="27.75" customHeight="1" x14ac:dyDescent="0.25">
      <c r="A91" s="51" t="s">
        <v>150</v>
      </c>
      <c r="B91" s="52" t="s">
        <v>52</v>
      </c>
      <c r="C91" s="53" t="s">
        <v>53</v>
      </c>
      <c r="D91" s="54" t="s">
        <v>47</v>
      </c>
      <c r="E91" s="62">
        <v>54.694000000000003</v>
      </c>
      <c r="F91" s="56"/>
      <c r="G91" s="57">
        <f t="shared" si="4"/>
        <v>0</v>
      </c>
      <c r="H91" s="58"/>
    </row>
    <row r="92" spans="1:8" ht="45.75" customHeight="1" x14ac:dyDescent="0.25">
      <c r="A92" s="51" t="s">
        <v>151</v>
      </c>
      <c r="B92" s="52" t="s">
        <v>55</v>
      </c>
      <c r="C92" s="53" t="s">
        <v>56</v>
      </c>
      <c r="D92" s="54" t="s">
        <v>47</v>
      </c>
      <c r="E92" s="62">
        <v>54.694000000000003</v>
      </c>
      <c r="F92" s="56"/>
      <c r="G92" s="57">
        <f t="shared" si="4"/>
        <v>0</v>
      </c>
      <c r="H92" s="58"/>
    </row>
    <row r="93" spans="1:8" ht="27.75" customHeight="1" x14ac:dyDescent="0.25">
      <c r="A93" s="51" t="s">
        <v>152</v>
      </c>
      <c r="B93" s="52" t="s">
        <v>58</v>
      </c>
      <c r="C93" s="53" t="s">
        <v>59</v>
      </c>
      <c r="D93" s="54" t="s">
        <v>47</v>
      </c>
      <c r="E93" s="62">
        <v>4.7359999999999998</v>
      </c>
      <c r="F93" s="56"/>
      <c r="G93" s="57">
        <f t="shared" si="4"/>
        <v>0</v>
      </c>
      <c r="H93" s="58"/>
    </row>
    <row r="94" spans="1:8" ht="27.75" customHeight="1" x14ac:dyDescent="0.25">
      <c r="A94" s="51" t="s">
        <v>153</v>
      </c>
      <c r="B94" s="52" t="s">
        <v>55</v>
      </c>
      <c r="C94" s="53" t="s">
        <v>94</v>
      </c>
      <c r="D94" s="54" t="s">
        <v>47</v>
      </c>
      <c r="E94" s="62">
        <v>49.957999999999998</v>
      </c>
      <c r="F94" s="56"/>
      <c r="G94" s="57">
        <f t="shared" si="4"/>
        <v>0</v>
      </c>
      <c r="H94" s="58"/>
    </row>
    <row r="95" spans="1:8" ht="27.75" customHeight="1" x14ac:dyDescent="0.25">
      <c r="A95" s="51" t="s">
        <v>154</v>
      </c>
      <c r="B95" s="52" t="s">
        <v>96</v>
      </c>
      <c r="C95" s="53" t="s">
        <v>97</v>
      </c>
      <c r="D95" s="54" t="s">
        <v>47</v>
      </c>
      <c r="E95" s="62">
        <v>49.957999999999998</v>
      </c>
      <c r="F95" s="56"/>
      <c r="G95" s="57">
        <f t="shared" si="4"/>
        <v>0</v>
      </c>
      <c r="H95" s="58"/>
    </row>
    <row r="96" spans="1:8" ht="27.75" customHeight="1" x14ac:dyDescent="0.25">
      <c r="A96" s="51" t="s">
        <v>155</v>
      </c>
      <c r="B96" s="59" t="s">
        <v>99</v>
      </c>
      <c r="C96" s="53" t="s">
        <v>129</v>
      </c>
      <c r="D96" s="53" t="s">
        <v>88</v>
      </c>
      <c r="E96" s="62">
        <v>1</v>
      </c>
      <c r="F96" s="56"/>
      <c r="G96" s="57">
        <f t="shared" si="4"/>
        <v>0</v>
      </c>
      <c r="H96" s="58"/>
    </row>
    <row r="97" spans="1:8" ht="27.75" customHeight="1" x14ac:dyDescent="0.25">
      <c r="A97" s="51" t="s">
        <v>156</v>
      </c>
      <c r="B97" s="59" t="s">
        <v>99</v>
      </c>
      <c r="C97" s="53" t="s">
        <v>102</v>
      </c>
      <c r="D97" s="53" t="s">
        <v>103</v>
      </c>
      <c r="E97" s="62">
        <v>1</v>
      </c>
      <c r="F97" s="56"/>
      <c r="G97" s="57">
        <f t="shared" si="4"/>
        <v>0</v>
      </c>
      <c r="H97" s="58"/>
    </row>
    <row r="98" spans="1:8" ht="11.25" customHeight="1" x14ac:dyDescent="0.2">
      <c r="A98" s="264" t="s">
        <v>157</v>
      </c>
      <c r="B98" s="264"/>
      <c r="C98" s="264"/>
      <c r="D98" s="264"/>
      <c r="E98" s="264"/>
      <c r="F98" s="264"/>
      <c r="G98" s="60">
        <f>SUM(G75:G97)</f>
        <v>0</v>
      </c>
      <c r="H98" s="4"/>
    </row>
    <row r="99" spans="1:8" ht="11.25" customHeight="1" x14ac:dyDescent="0.2">
      <c r="A99" s="61">
        <v>1.4</v>
      </c>
      <c r="B99" s="50" t="s">
        <v>21</v>
      </c>
      <c r="C99" s="265" t="s">
        <v>26</v>
      </c>
      <c r="D99" s="265"/>
      <c r="E99" s="265"/>
      <c r="F99" s="265"/>
      <c r="G99" s="265"/>
      <c r="H99" s="4"/>
    </row>
    <row r="100" spans="1:8" ht="27.75" customHeight="1" x14ac:dyDescent="0.25">
      <c r="A100" s="51" t="s">
        <v>158</v>
      </c>
      <c r="B100" s="52" t="s">
        <v>45</v>
      </c>
      <c r="C100" s="53" t="s">
        <v>46</v>
      </c>
      <c r="D100" s="54" t="s">
        <v>47</v>
      </c>
      <c r="E100" s="62">
        <v>29.815000000000001</v>
      </c>
      <c r="F100" s="56"/>
      <c r="G100" s="57">
        <f t="shared" ref="G100:G122" si="5">E100*F100</f>
        <v>0</v>
      </c>
      <c r="H100" s="58"/>
    </row>
    <row r="101" spans="1:8" ht="27.75" customHeight="1" x14ac:dyDescent="0.25">
      <c r="A101" s="51" t="s">
        <v>159</v>
      </c>
      <c r="B101" s="52" t="s">
        <v>49</v>
      </c>
      <c r="C101" s="53" t="s">
        <v>50</v>
      </c>
      <c r="D101" s="54" t="s">
        <v>47</v>
      </c>
      <c r="E101" s="62">
        <v>15.435</v>
      </c>
      <c r="F101" s="56"/>
      <c r="G101" s="57">
        <f t="shared" si="5"/>
        <v>0</v>
      </c>
      <c r="H101" s="58"/>
    </row>
    <row r="102" spans="1:8" ht="27.75" customHeight="1" x14ac:dyDescent="0.25">
      <c r="A102" s="51" t="s">
        <v>160</v>
      </c>
      <c r="B102" s="52" t="s">
        <v>52</v>
      </c>
      <c r="C102" s="53" t="s">
        <v>53</v>
      </c>
      <c r="D102" s="54" t="s">
        <v>47</v>
      </c>
      <c r="E102" s="62">
        <v>14.38</v>
      </c>
      <c r="F102" s="56"/>
      <c r="G102" s="57">
        <f t="shared" si="5"/>
        <v>0</v>
      </c>
      <c r="H102" s="58"/>
    </row>
    <row r="103" spans="1:8" ht="45.75" customHeight="1" x14ac:dyDescent="0.25">
      <c r="A103" s="51" t="s">
        <v>161</v>
      </c>
      <c r="B103" s="52" t="s">
        <v>55</v>
      </c>
      <c r="C103" s="53" t="s">
        <v>56</v>
      </c>
      <c r="D103" s="54" t="s">
        <v>47</v>
      </c>
      <c r="E103" s="62">
        <v>14.38</v>
      </c>
      <c r="F103" s="56"/>
      <c r="G103" s="57">
        <f t="shared" si="5"/>
        <v>0</v>
      </c>
      <c r="H103" s="58"/>
    </row>
    <row r="104" spans="1:8" ht="27.75" customHeight="1" x14ac:dyDescent="0.25">
      <c r="A104" s="51" t="s">
        <v>162</v>
      </c>
      <c r="B104" s="52" t="s">
        <v>58</v>
      </c>
      <c r="C104" s="53" t="s">
        <v>59</v>
      </c>
      <c r="D104" s="54" t="s">
        <v>47</v>
      </c>
      <c r="E104" s="62">
        <v>3.6360000000000001</v>
      </c>
      <c r="F104" s="56"/>
      <c r="G104" s="57">
        <f t="shared" si="5"/>
        <v>0</v>
      </c>
      <c r="H104" s="58"/>
    </row>
    <row r="105" spans="1:8" ht="27.75" customHeight="1" x14ac:dyDescent="0.25">
      <c r="A105" s="51" t="s">
        <v>163</v>
      </c>
      <c r="B105" s="52" t="s">
        <v>58</v>
      </c>
      <c r="C105" s="53" t="s">
        <v>61</v>
      </c>
      <c r="D105" s="54" t="s">
        <v>47</v>
      </c>
      <c r="E105" s="62">
        <v>3.472</v>
      </c>
      <c r="F105" s="56"/>
      <c r="G105" s="57">
        <f t="shared" si="5"/>
        <v>0</v>
      </c>
      <c r="H105" s="58"/>
    </row>
    <row r="106" spans="1:8" ht="27" customHeight="1" x14ac:dyDescent="0.25">
      <c r="A106" s="51" t="s">
        <v>164</v>
      </c>
      <c r="B106" s="52" t="s">
        <v>63</v>
      </c>
      <c r="C106" s="53" t="s">
        <v>64</v>
      </c>
      <c r="D106" s="54" t="s">
        <v>47</v>
      </c>
      <c r="E106" s="62">
        <v>7.2720000000000002</v>
      </c>
      <c r="F106" s="56"/>
      <c r="G106" s="57">
        <f t="shared" si="5"/>
        <v>0</v>
      </c>
      <c r="H106" s="23"/>
    </row>
    <row r="107" spans="1:8" ht="27.75" customHeight="1" x14ac:dyDescent="0.25">
      <c r="A107" s="51" t="s">
        <v>165</v>
      </c>
      <c r="B107" s="52" t="s">
        <v>66</v>
      </c>
      <c r="C107" s="53" t="s">
        <v>67</v>
      </c>
      <c r="D107" s="53" t="s">
        <v>68</v>
      </c>
      <c r="E107" s="62">
        <v>20.2</v>
      </c>
      <c r="F107" s="56"/>
      <c r="G107" s="57">
        <f t="shared" si="5"/>
        <v>0</v>
      </c>
      <c r="H107" s="58"/>
    </row>
    <row r="108" spans="1:8" ht="27.75" customHeight="1" x14ac:dyDescent="0.25">
      <c r="A108" s="51" t="s">
        <v>166</v>
      </c>
      <c r="B108" s="52" t="s">
        <v>70</v>
      </c>
      <c r="C108" s="53" t="s">
        <v>71</v>
      </c>
      <c r="D108" s="54" t="s">
        <v>47</v>
      </c>
      <c r="E108" s="62">
        <v>3.15</v>
      </c>
      <c r="F108" s="56"/>
      <c r="G108" s="57">
        <f t="shared" si="5"/>
        <v>0</v>
      </c>
      <c r="H108" s="58"/>
    </row>
    <row r="109" spans="1:8" ht="27.75" customHeight="1" x14ac:dyDescent="0.25">
      <c r="A109" s="51" t="s">
        <v>167</v>
      </c>
      <c r="B109" s="52" t="s">
        <v>73</v>
      </c>
      <c r="C109" s="53" t="s">
        <v>74</v>
      </c>
      <c r="D109" s="54" t="s">
        <v>47</v>
      </c>
      <c r="E109" s="62">
        <v>0.216</v>
      </c>
      <c r="F109" s="56"/>
      <c r="G109" s="57">
        <f t="shared" si="5"/>
        <v>0</v>
      </c>
      <c r="H109" s="58"/>
    </row>
    <row r="110" spans="1:8" ht="27.75" customHeight="1" x14ac:dyDescent="0.25">
      <c r="A110" s="51" t="s">
        <v>168</v>
      </c>
      <c r="B110" s="52" t="s">
        <v>76</v>
      </c>
      <c r="C110" s="53" t="s">
        <v>169</v>
      </c>
      <c r="D110" s="53" t="s">
        <v>78</v>
      </c>
      <c r="E110" s="62">
        <v>1</v>
      </c>
      <c r="F110" s="56"/>
      <c r="G110" s="57">
        <f t="shared" si="5"/>
        <v>0</v>
      </c>
      <c r="H110" s="58"/>
    </row>
    <row r="111" spans="1:8" ht="27.75" customHeight="1" x14ac:dyDescent="0.25">
      <c r="A111" s="51" t="s">
        <v>170</v>
      </c>
      <c r="B111" s="52" t="s">
        <v>80</v>
      </c>
      <c r="C111" s="53" t="s">
        <v>81</v>
      </c>
      <c r="D111" s="53" t="s">
        <v>82</v>
      </c>
      <c r="E111" s="62">
        <v>-3</v>
      </c>
      <c r="F111" s="56"/>
      <c r="G111" s="57">
        <f t="shared" si="5"/>
        <v>0</v>
      </c>
      <c r="H111" s="58"/>
    </row>
    <row r="112" spans="1:8" ht="27.75" customHeight="1" x14ac:dyDescent="0.25">
      <c r="A112" s="51" t="s">
        <v>171</v>
      </c>
      <c r="B112" s="52" t="s">
        <v>70</v>
      </c>
      <c r="C112" s="53" t="s">
        <v>71</v>
      </c>
      <c r="D112" s="54" t="s">
        <v>47</v>
      </c>
      <c r="E112" s="62">
        <v>1.08</v>
      </c>
      <c r="F112" s="56"/>
      <c r="G112" s="57">
        <f t="shared" si="5"/>
        <v>0</v>
      </c>
      <c r="H112" s="58"/>
    </row>
    <row r="113" spans="1:8" ht="27" customHeight="1" x14ac:dyDescent="0.25">
      <c r="A113" s="51" t="s">
        <v>172</v>
      </c>
      <c r="B113" s="52" t="s">
        <v>73</v>
      </c>
      <c r="C113" s="53" t="s">
        <v>74</v>
      </c>
      <c r="D113" s="54" t="s">
        <v>47</v>
      </c>
      <c r="E113" s="62">
        <v>0.15</v>
      </c>
      <c r="F113" s="56"/>
      <c r="G113" s="57">
        <f t="shared" si="5"/>
        <v>0</v>
      </c>
      <c r="H113" s="23"/>
    </row>
    <row r="114" spans="1:8" ht="36.75" customHeight="1" x14ac:dyDescent="0.25">
      <c r="A114" s="51" t="s">
        <v>173</v>
      </c>
      <c r="B114" s="52" t="s">
        <v>86</v>
      </c>
      <c r="C114" s="53" t="s">
        <v>174</v>
      </c>
      <c r="D114" s="53" t="s">
        <v>88</v>
      </c>
      <c r="E114" s="62">
        <v>1</v>
      </c>
      <c r="F114" s="56"/>
      <c r="G114" s="57">
        <f t="shared" si="5"/>
        <v>0</v>
      </c>
      <c r="H114" s="58"/>
    </row>
    <row r="115" spans="1:8" ht="27.75" customHeight="1" x14ac:dyDescent="0.25">
      <c r="A115" s="51" t="s">
        <v>175</v>
      </c>
      <c r="B115" s="52" t="s">
        <v>70</v>
      </c>
      <c r="C115" s="53" t="s">
        <v>71</v>
      </c>
      <c r="D115" s="54" t="s">
        <v>47</v>
      </c>
      <c r="E115" s="62">
        <v>54.694000000000003</v>
      </c>
      <c r="F115" s="56"/>
      <c r="G115" s="57">
        <f t="shared" si="5"/>
        <v>0</v>
      </c>
      <c r="H115" s="58"/>
    </row>
    <row r="116" spans="1:8" ht="27.75" customHeight="1" x14ac:dyDescent="0.25">
      <c r="A116" s="51" t="s">
        <v>176</v>
      </c>
      <c r="B116" s="52" t="s">
        <v>52</v>
      </c>
      <c r="C116" s="53" t="s">
        <v>53</v>
      </c>
      <c r="D116" s="54" t="s">
        <v>47</v>
      </c>
      <c r="E116" s="62">
        <v>54.694000000000003</v>
      </c>
      <c r="F116" s="56"/>
      <c r="G116" s="57">
        <f t="shared" si="5"/>
        <v>0</v>
      </c>
      <c r="H116" s="58"/>
    </row>
    <row r="117" spans="1:8" ht="45.75" customHeight="1" x14ac:dyDescent="0.25">
      <c r="A117" s="51" t="s">
        <v>177</v>
      </c>
      <c r="B117" s="52" t="s">
        <v>55</v>
      </c>
      <c r="C117" s="53" t="s">
        <v>56</v>
      </c>
      <c r="D117" s="54" t="s">
        <v>47</v>
      </c>
      <c r="E117" s="62">
        <v>54.694000000000003</v>
      </c>
      <c r="F117" s="56"/>
      <c r="G117" s="57">
        <f t="shared" si="5"/>
        <v>0</v>
      </c>
      <c r="H117" s="58"/>
    </row>
    <row r="118" spans="1:8" ht="27.75" customHeight="1" x14ac:dyDescent="0.25">
      <c r="A118" s="51" t="s">
        <v>178</v>
      </c>
      <c r="B118" s="52" t="s">
        <v>58</v>
      </c>
      <c r="C118" s="53" t="s">
        <v>59</v>
      </c>
      <c r="D118" s="54" t="s">
        <v>47</v>
      </c>
      <c r="E118" s="62">
        <v>4.7359999999999998</v>
      </c>
      <c r="F118" s="56"/>
      <c r="G118" s="57">
        <f t="shared" si="5"/>
        <v>0</v>
      </c>
      <c r="H118" s="58"/>
    </row>
    <row r="119" spans="1:8" ht="27.75" customHeight="1" x14ac:dyDescent="0.25">
      <c r="A119" s="51" t="s">
        <v>179</v>
      </c>
      <c r="B119" s="52" t="s">
        <v>55</v>
      </c>
      <c r="C119" s="53" t="s">
        <v>94</v>
      </c>
      <c r="D119" s="54" t="s">
        <v>47</v>
      </c>
      <c r="E119" s="62">
        <v>49.957999999999998</v>
      </c>
      <c r="F119" s="56"/>
      <c r="G119" s="57">
        <f t="shared" si="5"/>
        <v>0</v>
      </c>
      <c r="H119" s="58"/>
    </row>
    <row r="120" spans="1:8" ht="27.75" customHeight="1" x14ac:dyDescent="0.25">
      <c r="A120" s="51" t="s">
        <v>180</v>
      </c>
      <c r="B120" s="52" t="s">
        <v>96</v>
      </c>
      <c r="C120" s="53" t="s">
        <v>97</v>
      </c>
      <c r="D120" s="54" t="s">
        <v>47</v>
      </c>
      <c r="E120" s="62">
        <v>49.957999999999998</v>
      </c>
      <c r="F120" s="56"/>
      <c r="G120" s="57">
        <f t="shared" si="5"/>
        <v>0</v>
      </c>
      <c r="H120" s="58"/>
    </row>
    <row r="121" spans="1:8" ht="27.75" customHeight="1" x14ac:dyDescent="0.25">
      <c r="A121" s="51" t="s">
        <v>181</v>
      </c>
      <c r="B121" s="59" t="s">
        <v>99</v>
      </c>
      <c r="C121" s="53" t="s">
        <v>129</v>
      </c>
      <c r="D121" s="53" t="s">
        <v>88</v>
      </c>
      <c r="E121" s="62">
        <v>1</v>
      </c>
      <c r="F121" s="56"/>
      <c r="G121" s="57">
        <f t="shared" si="5"/>
        <v>0</v>
      </c>
      <c r="H121" s="58"/>
    </row>
    <row r="122" spans="1:8" ht="27.75" customHeight="1" x14ac:dyDescent="0.25">
      <c r="A122" s="51" t="s">
        <v>182</v>
      </c>
      <c r="B122" s="59" t="s">
        <v>99</v>
      </c>
      <c r="C122" s="53" t="s">
        <v>102</v>
      </c>
      <c r="D122" s="53" t="s">
        <v>103</v>
      </c>
      <c r="E122" s="62">
        <v>1</v>
      </c>
      <c r="F122" s="56"/>
      <c r="G122" s="57">
        <f t="shared" si="5"/>
        <v>0</v>
      </c>
      <c r="H122" s="58"/>
    </row>
    <row r="123" spans="1:8" ht="11.25" customHeight="1" x14ac:dyDescent="0.2">
      <c r="A123" s="264" t="s">
        <v>183</v>
      </c>
      <c r="B123" s="264"/>
      <c r="C123" s="264"/>
      <c r="D123" s="264"/>
      <c r="E123" s="264"/>
      <c r="F123" s="264"/>
      <c r="G123" s="60">
        <f>SUM(G100:G122)</f>
        <v>0</v>
      </c>
      <c r="H123" s="4"/>
    </row>
    <row r="124" spans="1:8" ht="11.25" customHeight="1" x14ac:dyDescent="0.2">
      <c r="A124" s="61">
        <v>1.5</v>
      </c>
      <c r="B124" s="50" t="s">
        <v>21</v>
      </c>
      <c r="C124" s="265" t="s">
        <v>27</v>
      </c>
      <c r="D124" s="265"/>
      <c r="E124" s="265"/>
      <c r="F124" s="265"/>
      <c r="G124" s="265"/>
      <c r="H124" s="4"/>
    </row>
    <row r="125" spans="1:8" ht="27.75" customHeight="1" x14ac:dyDescent="0.25">
      <c r="A125" s="51" t="s">
        <v>184</v>
      </c>
      <c r="B125" s="52" t="s">
        <v>45</v>
      </c>
      <c r="C125" s="53" t="s">
        <v>46</v>
      </c>
      <c r="D125" s="54" t="s">
        <v>47</v>
      </c>
      <c r="E125" s="62">
        <v>29.024999999999999</v>
      </c>
      <c r="F125" s="56"/>
      <c r="G125" s="57">
        <f t="shared" ref="G125:G147" si="6">E125*F125</f>
        <v>0</v>
      </c>
      <c r="H125" s="58"/>
    </row>
    <row r="126" spans="1:8" ht="27.75" customHeight="1" x14ac:dyDescent="0.25">
      <c r="A126" s="51" t="s">
        <v>185</v>
      </c>
      <c r="B126" s="52" t="s">
        <v>49</v>
      </c>
      <c r="C126" s="53" t="s">
        <v>50</v>
      </c>
      <c r="D126" s="54" t="s">
        <v>47</v>
      </c>
      <c r="E126" s="62">
        <v>15.25</v>
      </c>
      <c r="F126" s="56"/>
      <c r="G126" s="57">
        <f t="shared" si="6"/>
        <v>0</v>
      </c>
      <c r="H126" s="58"/>
    </row>
    <row r="127" spans="1:8" ht="27.75" customHeight="1" x14ac:dyDescent="0.25">
      <c r="A127" s="51" t="s">
        <v>186</v>
      </c>
      <c r="B127" s="52" t="s">
        <v>52</v>
      </c>
      <c r="C127" s="53" t="s">
        <v>53</v>
      </c>
      <c r="D127" s="54" t="s">
        <v>47</v>
      </c>
      <c r="E127" s="62">
        <v>13.775</v>
      </c>
      <c r="F127" s="56"/>
      <c r="G127" s="57">
        <f t="shared" si="6"/>
        <v>0</v>
      </c>
      <c r="H127" s="58"/>
    </row>
    <row r="128" spans="1:8" ht="45.75" customHeight="1" x14ac:dyDescent="0.25">
      <c r="A128" s="51" t="s">
        <v>187</v>
      </c>
      <c r="B128" s="52" t="s">
        <v>55</v>
      </c>
      <c r="C128" s="53" t="s">
        <v>56</v>
      </c>
      <c r="D128" s="54" t="s">
        <v>47</v>
      </c>
      <c r="E128" s="62">
        <v>13.775</v>
      </c>
      <c r="F128" s="56"/>
      <c r="G128" s="57">
        <f t="shared" si="6"/>
        <v>0</v>
      </c>
      <c r="H128" s="58"/>
    </row>
    <row r="129" spans="1:8" ht="27.75" customHeight="1" x14ac:dyDescent="0.25">
      <c r="A129" s="51" t="s">
        <v>188</v>
      </c>
      <c r="B129" s="52" t="s">
        <v>58</v>
      </c>
      <c r="C129" s="53" t="s">
        <v>59</v>
      </c>
      <c r="D129" s="54" t="s">
        <v>47</v>
      </c>
      <c r="E129" s="62">
        <v>3.4830000000000001</v>
      </c>
      <c r="F129" s="56"/>
      <c r="G129" s="57">
        <f t="shared" si="6"/>
        <v>0</v>
      </c>
      <c r="H129" s="58"/>
    </row>
    <row r="130" spans="1:8" ht="27" customHeight="1" x14ac:dyDescent="0.25">
      <c r="A130" s="51" t="s">
        <v>189</v>
      </c>
      <c r="B130" s="52" t="s">
        <v>58</v>
      </c>
      <c r="C130" s="53" t="s">
        <v>61</v>
      </c>
      <c r="D130" s="54" t="s">
        <v>47</v>
      </c>
      <c r="E130" s="62">
        <v>3.3260000000000001</v>
      </c>
      <c r="F130" s="56"/>
      <c r="G130" s="57">
        <f t="shared" si="6"/>
        <v>0</v>
      </c>
      <c r="H130" s="23"/>
    </row>
    <row r="131" spans="1:8" ht="27.75" customHeight="1" x14ac:dyDescent="0.25">
      <c r="A131" s="51" t="s">
        <v>190</v>
      </c>
      <c r="B131" s="52" t="s">
        <v>63</v>
      </c>
      <c r="C131" s="53" t="s">
        <v>64</v>
      </c>
      <c r="D131" s="54" t="s">
        <v>47</v>
      </c>
      <c r="E131" s="62">
        <v>6.9660000000000002</v>
      </c>
      <c r="F131" s="56"/>
      <c r="G131" s="57">
        <f t="shared" si="6"/>
        <v>0</v>
      </c>
      <c r="H131" s="58"/>
    </row>
    <row r="132" spans="1:8" ht="27.75" customHeight="1" x14ac:dyDescent="0.25">
      <c r="A132" s="51" t="s">
        <v>191</v>
      </c>
      <c r="B132" s="52" t="s">
        <v>66</v>
      </c>
      <c r="C132" s="53" t="s">
        <v>67</v>
      </c>
      <c r="D132" s="53" t="s">
        <v>68</v>
      </c>
      <c r="E132" s="62">
        <v>19.350000000000001</v>
      </c>
      <c r="F132" s="56"/>
      <c r="G132" s="57">
        <f t="shared" si="6"/>
        <v>0</v>
      </c>
      <c r="H132" s="58"/>
    </row>
    <row r="133" spans="1:8" ht="27.75" customHeight="1" x14ac:dyDescent="0.25">
      <c r="A133" s="51" t="s">
        <v>192</v>
      </c>
      <c r="B133" s="52" t="s">
        <v>70</v>
      </c>
      <c r="C133" s="53" t="s">
        <v>71</v>
      </c>
      <c r="D133" s="54" t="s">
        <v>47</v>
      </c>
      <c r="E133" s="62">
        <v>3.15</v>
      </c>
      <c r="F133" s="56"/>
      <c r="G133" s="57">
        <f t="shared" si="6"/>
        <v>0</v>
      </c>
      <c r="H133" s="58"/>
    </row>
    <row r="134" spans="1:8" ht="27.75" customHeight="1" x14ac:dyDescent="0.25">
      <c r="A134" s="51" t="s">
        <v>193</v>
      </c>
      <c r="B134" s="52" t="s">
        <v>73</v>
      </c>
      <c r="C134" s="53" t="s">
        <v>74</v>
      </c>
      <c r="D134" s="54" t="s">
        <v>47</v>
      </c>
      <c r="E134" s="62">
        <v>0.216</v>
      </c>
      <c r="F134" s="56"/>
      <c r="G134" s="57">
        <f t="shared" si="6"/>
        <v>0</v>
      </c>
      <c r="H134" s="58"/>
    </row>
    <row r="135" spans="1:8" ht="27.75" customHeight="1" x14ac:dyDescent="0.25">
      <c r="A135" s="51" t="s">
        <v>194</v>
      </c>
      <c r="B135" s="52" t="s">
        <v>76</v>
      </c>
      <c r="C135" s="53" t="s">
        <v>195</v>
      </c>
      <c r="D135" s="53" t="s">
        <v>78</v>
      </c>
      <c r="E135" s="62">
        <v>1</v>
      </c>
      <c r="F135" s="56"/>
      <c r="G135" s="57">
        <f t="shared" si="6"/>
        <v>0</v>
      </c>
      <c r="H135" s="58"/>
    </row>
    <row r="136" spans="1:8" ht="27.75" customHeight="1" x14ac:dyDescent="0.25">
      <c r="A136" s="51" t="s">
        <v>196</v>
      </c>
      <c r="B136" s="52" t="s">
        <v>80</v>
      </c>
      <c r="C136" s="53" t="s">
        <v>81</v>
      </c>
      <c r="D136" s="53" t="s">
        <v>82</v>
      </c>
      <c r="E136" s="62">
        <v>-3</v>
      </c>
      <c r="F136" s="56"/>
      <c r="G136" s="57">
        <f t="shared" si="6"/>
        <v>0</v>
      </c>
      <c r="H136" s="58"/>
    </row>
    <row r="137" spans="1:8" ht="27" customHeight="1" x14ac:dyDescent="0.25">
      <c r="A137" s="51" t="s">
        <v>197</v>
      </c>
      <c r="B137" s="52" t="s">
        <v>70</v>
      </c>
      <c r="C137" s="53" t="s">
        <v>71</v>
      </c>
      <c r="D137" s="54" t="s">
        <v>47</v>
      </c>
      <c r="E137" s="62">
        <v>1.1000000000000001</v>
      </c>
      <c r="F137" s="56"/>
      <c r="G137" s="57">
        <f t="shared" si="6"/>
        <v>0</v>
      </c>
      <c r="H137" s="23"/>
    </row>
    <row r="138" spans="1:8" ht="27.75" customHeight="1" x14ac:dyDescent="0.25">
      <c r="A138" s="51" t="s">
        <v>198</v>
      </c>
      <c r="B138" s="52" t="s">
        <v>73</v>
      </c>
      <c r="C138" s="53" t="s">
        <v>74</v>
      </c>
      <c r="D138" s="54" t="s">
        <v>47</v>
      </c>
      <c r="E138" s="62">
        <v>0.15</v>
      </c>
      <c r="F138" s="56"/>
      <c r="G138" s="57">
        <f t="shared" si="6"/>
        <v>0</v>
      </c>
      <c r="H138" s="58"/>
    </row>
    <row r="139" spans="1:8" ht="36.75" customHeight="1" x14ac:dyDescent="0.25">
      <c r="A139" s="51" t="s">
        <v>199</v>
      </c>
      <c r="B139" s="52" t="s">
        <v>86</v>
      </c>
      <c r="C139" s="53" t="s">
        <v>200</v>
      </c>
      <c r="D139" s="53" t="s">
        <v>88</v>
      </c>
      <c r="E139" s="62">
        <v>1</v>
      </c>
      <c r="F139" s="56"/>
      <c r="G139" s="57">
        <f t="shared" si="6"/>
        <v>0</v>
      </c>
      <c r="H139" s="58"/>
    </row>
    <row r="140" spans="1:8" ht="27.75" customHeight="1" x14ac:dyDescent="0.25">
      <c r="A140" s="51" t="s">
        <v>201</v>
      </c>
      <c r="B140" s="52" t="s">
        <v>70</v>
      </c>
      <c r="C140" s="53" t="s">
        <v>71</v>
      </c>
      <c r="D140" s="54" t="s">
        <v>47</v>
      </c>
      <c r="E140" s="62">
        <v>54.694000000000003</v>
      </c>
      <c r="F140" s="56"/>
      <c r="G140" s="57">
        <f t="shared" si="6"/>
        <v>0</v>
      </c>
      <c r="H140" s="58"/>
    </row>
    <row r="141" spans="1:8" ht="27.75" customHeight="1" x14ac:dyDescent="0.25">
      <c r="A141" s="51" t="s">
        <v>202</v>
      </c>
      <c r="B141" s="52" t="s">
        <v>52</v>
      </c>
      <c r="C141" s="53" t="s">
        <v>53</v>
      </c>
      <c r="D141" s="54" t="s">
        <v>47</v>
      </c>
      <c r="E141" s="62">
        <v>54.694000000000003</v>
      </c>
      <c r="F141" s="56"/>
      <c r="G141" s="57">
        <f t="shared" si="6"/>
        <v>0</v>
      </c>
      <c r="H141" s="58"/>
    </row>
    <row r="142" spans="1:8" ht="45.75" customHeight="1" x14ac:dyDescent="0.25">
      <c r="A142" s="51" t="s">
        <v>203</v>
      </c>
      <c r="B142" s="52" t="s">
        <v>55</v>
      </c>
      <c r="C142" s="53" t="s">
        <v>56</v>
      </c>
      <c r="D142" s="54" t="s">
        <v>47</v>
      </c>
      <c r="E142" s="62">
        <v>54.694000000000003</v>
      </c>
      <c r="F142" s="56"/>
      <c r="G142" s="57">
        <f t="shared" si="6"/>
        <v>0</v>
      </c>
      <c r="H142" s="58"/>
    </row>
    <row r="143" spans="1:8" ht="27.75" customHeight="1" x14ac:dyDescent="0.25">
      <c r="A143" s="51" t="s">
        <v>204</v>
      </c>
      <c r="B143" s="52" t="s">
        <v>58</v>
      </c>
      <c r="C143" s="53" t="s">
        <v>59</v>
      </c>
      <c r="D143" s="54" t="s">
        <v>47</v>
      </c>
      <c r="E143" s="62">
        <v>4.7359999999999998</v>
      </c>
      <c r="F143" s="56"/>
      <c r="G143" s="57">
        <f t="shared" si="6"/>
        <v>0</v>
      </c>
      <c r="H143" s="58"/>
    </row>
    <row r="144" spans="1:8" ht="27.75" customHeight="1" x14ac:dyDescent="0.25">
      <c r="A144" s="51" t="s">
        <v>205</v>
      </c>
      <c r="B144" s="52" t="s">
        <v>55</v>
      </c>
      <c r="C144" s="53" t="s">
        <v>94</v>
      </c>
      <c r="D144" s="54" t="s">
        <v>47</v>
      </c>
      <c r="E144" s="62">
        <v>49.957999999999998</v>
      </c>
      <c r="F144" s="56"/>
      <c r="G144" s="57">
        <f t="shared" si="6"/>
        <v>0</v>
      </c>
      <c r="H144" s="58"/>
    </row>
    <row r="145" spans="1:8" ht="27.75" customHeight="1" x14ac:dyDescent="0.25">
      <c r="A145" s="51" t="s">
        <v>206</v>
      </c>
      <c r="B145" s="52" t="s">
        <v>96</v>
      </c>
      <c r="C145" s="53" t="s">
        <v>97</v>
      </c>
      <c r="D145" s="54" t="s">
        <v>47</v>
      </c>
      <c r="E145" s="62">
        <v>49.957999999999998</v>
      </c>
      <c r="F145" s="56"/>
      <c r="G145" s="57">
        <f t="shared" si="6"/>
        <v>0</v>
      </c>
      <c r="H145" s="58"/>
    </row>
    <row r="146" spans="1:8" ht="27.75" customHeight="1" x14ac:dyDescent="0.25">
      <c r="A146" s="51" t="s">
        <v>207</v>
      </c>
      <c r="B146" s="59" t="s">
        <v>99</v>
      </c>
      <c r="C146" s="53" t="s">
        <v>129</v>
      </c>
      <c r="D146" s="53" t="s">
        <v>88</v>
      </c>
      <c r="E146" s="62">
        <v>1</v>
      </c>
      <c r="F146" s="56"/>
      <c r="G146" s="57">
        <f t="shared" si="6"/>
        <v>0</v>
      </c>
      <c r="H146" s="58"/>
    </row>
    <row r="147" spans="1:8" ht="27.75" customHeight="1" x14ac:dyDescent="0.25">
      <c r="A147" s="51" t="s">
        <v>208</v>
      </c>
      <c r="B147" s="59" t="s">
        <v>99</v>
      </c>
      <c r="C147" s="53" t="s">
        <v>102</v>
      </c>
      <c r="D147" s="53" t="s">
        <v>103</v>
      </c>
      <c r="E147" s="62">
        <v>1</v>
      </c>
      <c r="F147" s="56"/>
      <c r="G147" s="57">
        <f t="shared" si="6"/>
        <v>0</v>
      </c>
      <c r="H147" s="58"/>
    </row>
    <row r="148" spans="1:8" ht="11.25" customHeight="1" x14ac:dyDescent="0.2">
      <c r="A148" s="264" t="s">
        <v>209</v>
      </c>
      <c r="B148" s="264"/>
      <c r="C148" s="264"/>
      <c r="D148" s="264"/>
      <c r="E148" s="264"/>
      <c r="F148" s="264"/>
      <c r="G148" s="60">
        <f>SUM(G125:G147)</f>
        <v>0</v>
      </c>
      <c r="H148" s="4"/>
    </row>
    <row r="149" spans="1:8" ht="11.25" customHeight="1" x14ac:dyDescent="0.2">
      <c r="A149" s="61">
        <v>1.6</v>
      </c>
      <c r="B149" s="50" t="s">
        <v>21</v>
      </c>
      <c r="C149" s="265" t="s">
        <v>28</v>
      </c>
      <c r="D149" s="265"/>
      <c r="E149" s="265"/>
      <c r="F149" s="265"/>
      <c r="G149" s="265"/>
      <c r="H149" s="4"/>
    </row>
    <row r="150" spans="1:8" ht="27.75" customHeight="1" x14ac:dyDescent="0.25">
      <c r="A150" s="51" t="s">
        <v>210</v>
      </c>
      <c r="B150" s="52" t="s">
        <v>45</v>
      </c>
      <c r="C150" s="53" t="s">
        <v>46</v>
      </c>
      <c r="D150" s="54" t="s">
        <v>47</v>
      </c>
      <c r="E150" s="62">
        <v>20.609000000000002</v>
      </c>
      <c r="F150" s="56"/>
      <c r="G150" s="57">
        <f t="shared" ref="G150:G172" si="7">E150*F150</f>
        <v>0</v>
      </c>
      <c r="H150" s="58"/>
    </row>
    <row r="151" spans="1:8" ht="27.75" customHeight="1" x14ac:dyDescent="0.25">
      <c r="A151" s="51" t="s">
        <v>211</v>
      </c>
      <c r="B151" s="52" t="s">
        <v>49</v>
      </c>
      <c r="C151" s="53" t="s">
        <v>50</v>
      </c>
      <c r="D151" s="54" t="s">
        <v>47</v>
      </c>
      <c r="E151" s="62">
        <v>10.749000000000001</v>
      </c>
      <c r="F151" s="56"/>
      <c r="G151" s="57">
        <f t="shared" si="7"/>
        <v>0</v>
      </c>
      <c r="H151" s="58"/>
    </row>
    <row r="152" spans="1:8" ht="27.75" customHeight="1" x14ac:dyDescent="0.25">
      <c r="A152" s="51" t="s">
        <v>212</v>
      </c>
      <c r="B152" s="52" t="s">
        <v>52</v>
      </c>
      <c r="C152" s="53" t="s">
        <v>53</v>
      </c>
      <c r="D152" s="54" t="s">
        <v>47</v>
      </c>
      <c r="E152" s="62">
        <v>9.86</v>
      </c>
      <c r="F152" s="56"/>
      <c r="G152" s="57">
        <f t="shared" si="7"/>
        <v>0</v>
      </c>
      <c r="H152" s="58"/>
    </row>
    <row r="153" spans="1:8" ht="45.75" customHeight="1" x14ac:dyDescent="0.25">
      <c r="A153" s="51" t="s">
        <v>213</v>
      </c>
      <c r="B153" s="52" t="s">
        <v>55</v>
      </c>
      <c r="C153" s="53" t="s">
        <v>56</v>
      </c>
      <c r="D153" s="54" t="s">
        <v>47</v>
      </c>
      <c r="E153" s="62">
        <v>9.86</v>
      </c>
      <c r="F153" s="56"/>
      <c r="G153" s="57">
        <f t="shared" si="7"/>
        <v>0</v>
      </c>
      <c r="H153" s="58"/>
    </row>
    <row r="154" spans="1:8" ht="27" customHeight="1" x14ac:dyDescent="0.25">
      <c r="A154" s="51" t="s">
        <v>214</v>
      </c>
      <c r="B154" s="52" t="s">
        <v>58</v>
      </c>
      <c r="C154" s="53" t="s">
        <v>59</v>
      </c>
      <c r="D154" s="54" t="s">
        <v>47</v>
      </c>
      <c r="E154" s="62">
        <v>2.4929999999999999</v>
      </c>
      <c r="F154" s="56"/>
      <c r="G154" s="57">
        <f t="shared" si="7"/>
        <v>0</v>
      </c>
      <c r="H154" s="23"/>
    </row>
    <row r="155" spans="1:8" ht="27.75" customHeight="1" x14ac:dyDescent="0.25">
      <c r="A155" s="51" t="s">
        <v>215</v>
      </c>
      <c r="B155" s="52" t="s">
        <v>58</v>
      </c>
      <c r="C155" s="53" t="s">
        <v>61</v>
      </c>
      <c r="D155" s="54" t="s">
        <v>47</v>
      </c>
      <c r="E155" s="62">
        <v>2.3809999999999998</v>
      </c>
      <c r="F155" s="56"/>
      <c r="G155" s="57">
        <f t="shared" si="7"/>
        <v>0</v>
      </c>
      <c r="H155" s="58"/>
    </row>
    <row r="156" spans="1:8" ht="27.75" customHeight="1" x14ac:dyDescent="0.25">
      <c r="A156" s="51" t="s">
        <v>216</v>
      </c>
      <c r="B156" s="52" t="s">
        <v>63</v>
      </c>
      <c r="C156" s="53" t="s">
        <v>64</v>
      </c>
      <c r="D156" s="54" t="s">
        <v>47</v>
      </c>
      <c r="E156" s="62">
        <v>4.9859999999999998</v>
      </c>
      <c r="F156" s="56"/>
      <c r="G156" s="57">
        <f t="shared" si="7"/>
        <v>0</v>
      </c>
      <c r="H156" s="58"/>
    </row>
    <row r="157" spans="1:8" ht="27.75" customHeight="1" x14ac:dyDescent="0.25">
      <c r="A157" s="51" t="s">
        <v>217</v>
      </c>
      <c r="B157" s="52" t="s">
        <v>66</v>
      </c>
      <c r="C157" s="53" t="s">
        <v>67</v>
      </c>
      <c r="D157" s="53" t="s">
        <v>68</v>
      </c>
      <c r="E157" s="62">
        <v>13.85</v>
      </c>
      <c r="F157" s="56"/>
      <c r="G157" s="57">
        <f t="shared" si="7"/>
        <v>0</v>
      </c>
      <c r="H157" s="58"/>
    </row>
    <row r="158" spans="1:8" ht="27.75" customHeight="1" x14ac:dyDescent="0.25">
      <c r="A158" s="51" t="s">
        <v>218</v>
      </c>
      <c r="B158" s="52" t="s">
        <v>70</v>
      </c>
      <c r="C158" s="53" t="s">
        <v>71</v>
      </c>
      <c r="D158" s="54" t="s">
        <v>47</v>
      </c>
      <c r="E158" s="62">
        <v>3.15</v>
      </c>
      <c r="F158" s="56"/>
      <c r="G158" s="57">
        <f t="shared" si="7"/>
        <v>0</v>
      </c>
      <c r="H158" s="58"/>
    </row>
    <row r="159" spans="1:8" ht="27.75" customHeight="1" x14ac:dyDescent="0.25">
      <c r="A159" s="51" t="s">
        <v>219</v>
      </c>
      <c r="B159" s="52" t="s">
        <v>73</v>
      </c>
      <c r="C159" s="53" t="s">
        <v>74</v>
      </c>
      <c r="D159" s="54" t="s">
        <v>47</v>
      </c>
      <c r="E159" s="62">
        <v>0.216</v>
      </c>
      <c r="F159" s="56"/>
      <c r="G159" s="57">
        <f t="shared" si="7"/>
        <v>0</v>
      </c>
      <c r="H159" s="58"/>
    </row>
    <row r="160" spans="1:8" ht="27.75" customHeight="1" x14ac:dyDescent="0.25">
      <c r="A160" s="51" t="s">
        <v>220</v>
      </c>
      <c r="B160" s="52" t="s">
        <v>76</v>
      </c>
      <c r="C160" s="53" t="s">
        <v>221</v>
      </c>
      <c r="D160" s="53" t="s">
        <v>78</v>
      </c>
      <c r="E160" s="62">
        <v>1</v>
      </c>
      <c r="F160" s="56"/>
      <c r="G160" s="57">
        <f t="shared" si="7"/>
        <v>0</v>
      </c>
      <c r="H160" s="58"/>
    </row>
    <row r="161" spans="1:8" ht="27" customHeight="1" x14ac:dyDescent="0.25">
      <c r="A161" s="51" t="s">
        <v>222</v>
      </c>
      <c r="B161" s="52" t="s">
        <v>80</v>
      </c>
      <c r="C161" s="53" t="s">
        <v>81</v>
      </c>
      <c r="D161" s="53" t="s">
        <v>82</v>
      </c>
      <c r="E161" s="62">
        <v>-3</v>
      </c>
      <c r="F161" s="56"/>
      <c r="G161" s="57">
        <f t="shared" si="7"/>
        <v>0</v>
      </c>
      <c r="H161" s="23"/>
    </row>
    <row r="162" spans="1:8" ht="27.75" customHeight="1" x14ac:dyDescent="0.25">
      <c r="A162" s="51" t="s">
        <v>223</v>
      </c>
      <c r="B162" s="52" t="s">
        <v>70</v>
      </c>
      <c r="C162" s="53" t="s">
        <v>71</v>
      </c>
      <c r="D162" s="54" t="s">
        <v>47</v>
      </c>
      <c r="E162" s="62">
        <v>1.0900000000000001</v>
      </c>
      <c r="F162" s="56"/>
      <c r="G162" s="57">
        <f t="shared" si="7"/>
        <v>0</v>
      </c>
      <c r="H162" s="58"/>
    </row>
    <row r="163" spans="1:8" ht="27.75" customHeight="1" x14ac:dyDescent="0.25">
      <c r="A163" s="51" t="s">
        <v>224</v>
      </c>
      <c r="B163" s="52" t="s">
        <v>73</v>
      </c>
      <c r="C163" s="53" t="s">
        <v>74</v>
      </c>
      <c r="D163" s="54" t="s">
        <v>47</v>
      </c>
      <c r="E163" s="62">
        <v>0.15</v>
      </c>
      <c r="F163" s="56"/>
      <c r="G163" s="57">
        <f t="shared" si="7"/>
        <v>0</v>
      </c>
      <c r="H163" s="58"/>
    </row>
    <row r="164" spans="1:8" ht="36.75" customHeight="1" x14ac:dyDescent="0.25">
      <c r="A164" s="51" t="s">
        <v>225</v>
      </c>
      <c r="B164" s="52" t="s">
        <v>86</v>
      </c>
      <c r="C164" s="53" t="s">
        <v>226</v>
      </c>
      <c r="D164" s="53" t="s">
        <v>88</v>
      </c>
      <c r="E164" s="62">
        <v>1</v>
      </c>
      <c r="F164" s="56"/>
      <c r="G164" s="57">
        <f t="shared" si="7"/>
        <v>0</v>
      </c>
      <c r="H164" s="58"/>
    </row>
    <row r="165" spans="1:8" ht="27.75" customHeight="1" x14ac:dyDescent="0.25">
      <c r="A165" s="51" t="s">
        <v>227</v>
      </c>
      <c r="B165" s="52" t="s">
        <v>70</v>
      </c>
      <c r="C165" s="53" t="s">
        <v>71</v>
      </c>
      <c r="D165" s="54" t="s">
        <v>47</v>
      </c>
      <c r="E165" s="62">
        <v>54.694000000000003</v>
      </c>
      <c r="F165" s="56"/>
      <c r="G165" s="57">
        <f t="shared" si="7"/>
        <v>0</v>
      </c>
      <c r="H165" s="58"/>
    </row>
    <row r="166" spans="1:8" ht="33.75" x14ac:dyDescent="0.25">
      <c r="A166" s="51" t="s">
        <v>228</v>
      </c>
      <c r="B166" s="52" t="s">
        <v>52</v>
      </c>
      <c r="C166" s="53" t="s">
        <v>53</v>
      </c>
      <c r="D166" s="54" t="s">
        <v>47</v>
      </c>
      <c r="E166" s="62">
        <v>54.694000000000003</v>
      </c>
      <c r="F166" s="56"/>
      <c r="G166" s="57">
        <f t="shared" si="7"/>
        <v>0</v>
      </c>
      <c r="H166" s="58"/>
    </row>
    <row r="167" spans="1:8" ht="45.75" customHeight="1" x14ac:dyDescent="0.25">
      <c r="A167" s="51" t="s">
        <v>229</v>
      </c>
      <c r="B167" s="52" t="s">
        <v>55</v>
      </c>
      <c r="C167" s="53" t="s">
        <v>56</v>
      </c>
      <c r="D167" s="54" t="s">
        <v>47</v>
      </c>
      <c r="E167" s="62">
        <v>54.694000000000003</v>
      </c>
      <c r="F167" s="56"/>
      <c r="G167" s="57">
        <f t="shared" si="7"/>
        <v>0</v>
      </c>
      <c r="H167" s="58"/>
    </row>
    <row r="168" spans="1:8" ht="27.75" customHeight="1" x14ac:dyDescent="0.25">
      <c r="A168" s="51" t="s">
        <v>230</v>
      </c>
      <c r="B168" s="52" t="s">
        <v>58</v>
      </c>
      <c r="C168" s="53" t="s">
        <v>59</v>
      </c>
      <c r="D168" s="54" t="s">
        <v>47</v>
      </c>
      <c r="E168" s="62">
        <v>4.7359999999999998</v>
      </c>
      <c r="F168" s="56"/>
      <c r="G168" s="57">
        <f t="shared" si="7"/>
        <v>0</v>
      </c>
      <c r="H168" s="58"/>
    </row>
    <row r="169" spans="1:8" ht="27.75" customHeight="1" x14ac:dyDescent="0.25">
      <c r="A169" s="51" t="s">
        <v>231</v>
      </c>
      <c r="B169" s="52" t="s">
        <v>55</v>
      </c>
      <c r="C169" s="53" t="s">
        <v>94</v>
      </c>
      <c r="D169" s="54" t="s">
        <v>47</v>
      </c>
      <c r="E169" s="62">
        <v>49.957999999999998</v>
      </c>
      <c r="F169" s="56"/>
      <c r="G169" s="57">
        <f t="shared" si="7"/>
        <v>0</v>
      </c>
      <c r="H169" s="58"/>
    </row>
    <row r="170" spans="1:8" ht="27.75" customHeight="1" x14ac:dyDescent="0.25">
      <c r="A170" s="51" t="s">
        <v>232</v>
      </c>
      <c r="B170" s="52" t="s">
        <v>96</v>
      </c>
      <c r="C170" s="53" t="s">
        <v>97</v>
      </c>
      <c r="D170" s="54" t="s">
        <v>47</v>
      </c>
      <c r="E170" s="62">
        <v>49.957999999999998</v>
      </c>
      <c r="F170" s="56"/>
      <c r="G170" s="57">
        <f t="shared" si="7"/>
        <v>0</v>
      </c>
      <c r="H170" s="58"/>
    </row>
    <row r="171" spans="1:8" ht="27.75" customHeight="1" x14ac:dyDescent="0.25">
      <c r="A171" s="51" t="s">
        <v>233</v>
      </c>
      <c r="B171" s="59" t="s">
        <v>99</v>
      </c>
      <c r="C171" s="53" t="s">
        <v>129</v>
      </c>
      <c r="D171" s="53" t="s">
        <v>88</v>
      </c>
      <c r="E171" s="62">
        <v>1</v>
      </c>
      <c r="F171" s="56"/>
      <c r="G171" s="57">
        <f t="shared" si="7"/>
        <v>0</v>
      </c>
      <c r="H171" s="58"/>
    </row>
    <row r="172" spans="1:8" ht="27.75" customHeight="1" x14ac:dyDescent="0.25">
      <c r="A172" s="51" t="s">
        <v>234</v>
      </c>
      <c r="B172" s="59" t="s">
        <v>99</v>
      </c>
      <c r="C172" s="53" t="s">
        <v>102</v>
      </c>
      <c r="D172" s="53" t="s">
        <v>103</v>
      </c>
      <c r="E172" s="62">
        <v>1</v>
      </c>
      <c r="F172" s="56"/>
      <c r="G172" s="57">
        <f t="shared" si="7"/>
        <v>0</v>
      </c>
      <c r="H172" s="58"/>
    </row>
    <row r="173" spans="1:8" ht="11.25" customHeight="1" x14ac:dyDescent="0.2">
      <c r="A173" s="264" t="s">
        <v>235</v>
      </c>
      <c r="B173" s="264"/>
      <c r="C173" s="264"/>
      <c r="D173" s="264"/>
      <c r="E173" s="264"/>
      <c r="F173" s="264"/>
      <c r="G173" s="60">
        <f>SUM(G150:G172)</f>
        <v>0</v>
      </c>
      <c r="H173" s="4"/>
    </row>
    <row r="174" spans="1:8" ht="11.25" customHeight="1" x14ac:dyDescent="0.2">
      <c r="A174" s="61">
        <v>1.7</v>
      </c>
      <c r="B174" s="50" t="s">
        <v>21</v>
      </c>
      <c r="C174" s="265" t="s">
        <v>29</v>
      </c>
      <c r="D174" s="265"/>
      <c r="E174" s="265"/>
      <c r="F174" s="265"/>
      <c r="G174" s="265"/>
      <c r="H174" s="4"/>
    </row>
    <row r="175" spans="1:8" ht="27.75" customHeight="1" x14ac:dyDescent="0.25">
      <c r="A175" s="51" t="s">
        <v>236</v>
      </c>
      <c r="B175" s="52" t="s">
        <v>45</v>
      </c>
      <c r="C175" s="53" t="s">
        <v>46</v>
      </c>
      <c r="D175" s="54" t="s">
        <v>47</v>
      </c>
      <c r="E175" s="62">
        <v>26.175000000000001</v>
      </c>
      <c r="F175" s="56"/>
      <c r="G175" s="57">
        <f t="shared" ref="G175:G197" si="8">E175*F175</f>
        <v>0</v>
      </c>
      <c r="H175" s="58"/>
    </row>
    <row r="176" spans="1:8" ht="27.75" customHeight="1" x14ac:dyDescent="0.25">
      <c r="A176" s="51" t="s">
        <v>237</v>
      </c>
      <c r="B176" s="52" t="s">
        <v>49</v>
      </c>
      <c r="C176" s="53" t="s">
        <v>50</v>
      </c>
      <c r="D176" s="54" t="s">
        <v>47</v>
      </c>
      <c r="E176" s="62">
        <v>13.752000000000001</v>
      </c>
      <c r="F176" s="56"/>
      <c r="G176" s="57">
        <f t="shared" si="8"/>
        <v>0</v>
      </c>
      <c r="H176" s="58"/>
    </row>
    <row r="177" spans="1:8" ht="27" customHeight="1" x14ac:dyDescent="0.25">
      <c r="A177" s="51" t="s">
        <v>238</v>
      </c>
      <c r="B177" s="52" t="s">
        <v>52</v>
      </c>
      <c r="C177" s="53" t="s">
        <v>53</v>
      </c>
      <c r="D177" s="54" t="s">
        <v>47</v>
      </c>
      <c r="E177" s="62">
        <v>12.423</v>
      </c>
      <c r="F177" s="56"/>
      <c r="G177" s="57">
        <f t="shared" si="8"/>
        <v>0</v>
      </c>
      <c r="H177" s="23"/>
    </row>
    <row r="178" spans="1:8" ht="45.75" customHeight="1" x14ac:dyDescent="0.25">
      <c r="A178" s="51" t="s">
        <v>239</v>
      </c>
      <c r="B178" s="52" t="s">
        <v>55</v>
      </c>
      <c r="C178" s="53" t="s">
        <v>56</v>
      </c>
      <c r="D178" s="54" t="s">
        <v>47</v>
      </c>
      <c r="E178" s="62">
        <v>12.423</v>
      </c>
      <c r="F178" s="56"/>
      <c r="G178" s="57">
        <f t="shared" si="8"/>
        <v>0</v>
      </c>
      <c r="H178" s="58"/>
    </row>
    <row r="179" spans="1:8" ht="27.75" customHeight="1" x14ac:dyDescent="0.25">
      <c r="A179" s="51" t="s">
        <v>240</v>
      </c>
      <c r="B179" s="52" t="s">
        <v>58</v>
      </c>
      <c r="C179" s="53" t="s">
        <v>59</v>
      </c>
      <c r="D179" s="54" t="s">
        <v>47</v>
      </c>
      <c r="E179" s="62">
        <v>3.141</v>
      </c>
      <c r="F179" s="56"/>
      <c r="G179" s="57">
        <f t="shared" si="8"/>
        <v>0</v>
      </c>
      <c r="H179" s="58"/>
    </row>
    <row r="180" spans="1:8" ht="27.75" customHeight="1" x14ac:dyDescent="0.25">
      <c r="A180" s="51" t="s">
        <v>241</v>
      </c>
      <c r="B180" s="52" t="s">
        <v>58</v>
      </c>
      <c r="C180" s="53" t="s">
        <v>61</v>
      </c>
      <c r="D180" s="54" t="s">
        <v>47</v>
      </c>
      <c r="E180" s="62">
        <v>3</v>
      </c>
      <c r="F180" s="56"/>
      <c r="G180" s="57">
        <f t="shared" si="8"/>
        <v>0</v>
      </c>
      <c r="H180" s="58"/>
    </row>
    <row r="181" spans="1:8" ht="27.75" customHeight="1" x14ac:dyDescent="0.25">
      <c r="A181" s="51" t="s">
        <v>242</v>
      </c>
      <c r="B181" s="52" t="s">
        <v>63</v>
      </c>
      <c r="C181" s="53" t="s">
        <v>64</v>
      </c>
      <c r="D181" s="54" t="s">
        <v>47</v>
      </c>
      <c r="E181" s="62">
        <v>6.282</v>
      </c>
      <c r="F181" s="56"/>
      <c r="G181" s="57">
        <f t="shared" si="8"/>
        <v>0</v>
      </c>
      <c r="H181" s="58"/>
    </row>
    <row r="182" spans="1:8" ht="27.75" customHeight="1" x14ac:dyDescent="0.25">
      <c r="A182" s="51" t="s">
        <v>243</v>
      </c>
      <c r="B182" s="52" t="s">
        <v>66</v>
      </c>
      <c r="C182" s="53" t="s">
        <v>67</v>
      </c>
      <c r="D182" s="53" t="s">
        <v>68</v>
      </c>
      <c r="E182" s="62">
        <v>17.45</v>
      </c>
      <c r="F182" s="56"/>
      <c r="G182" s="57">
        <f t="shared" si="8"/>
        <v>0</v>
      </c>
      <c r="H182" s="58"/>
    </row>
    <row r="183" spans="1:8" ht="27.75" customHeight="1" x14ac:dyDescent="0.25">
      <c r="A183" s="51" t="s">
        <v>244</v>
      </c>
      <c r="B183" s="52" t="s">
        <v>70</v>
      </c>
      <c r="C183" s="53" t="s">
        <v>71</v>
      </c>
      <c r="D183" s="54" t="s">
        <v>47</v>
      </c>
      <c r="E183" s="62">
        <v>3.15</v>
      </c>
      <c r="F183" s="56"/>
      <c r="G183" s="57">
        <f t="shared" si="8"/>
        <v>0</v>
      </c>
      <c r="H183" s="58"/>
    </row>
    <row r="184" spans="1:8" ht="27.75" customHeight="1" x14ac:dyDescent="0.25">
      <c r="A184" s="51" t="s">
        <v>245</v>
      </c>
      <c r="B184" s="52" t="s">
        <v>73</v>
      </c>
      <c r="C184" s="53" t="s">
        <v>74</v>
      </c>
      <c r="D184" s="54" t="s">
        <v>47</v>
      </c>
      <c r="E184" s="62">
        <v>0.216</v>
      </c>
      <c r="F184" s="56"/>
      <c r="G184" s="57">
        <f t="shared" si="8"/>
        <v>0</v>
      </c>
      <c r="H184" s="58"/>
    </row>
    <row r="185" spans="1:8" ht="27" customHeight="1" x14ac:dyDescent="0.25">
      <c r="A185" s="51" t="s">
        <v>246</v>
      </c>
      <c r="B185" s="52" t="s">
        <v>76</v>
      </c>
      <c r="C185" s="53" t="s">
        <v>247</v>
      </c>
      <c r="D185" s="53" t="s">
        <v>78</v>
      </c>
      <c r="E185" s="62">
        <v>1</v>
      </c>
      <c r="F185" s="56"/>
      <c r="G185" s="57">
        <f t="shared" si="8"/>
        <v>0</v>
      </c>
      <c r="H185" s="23"/>
    </row>
    <row r="186" spans="1:8" ht="27.75" customHeight="1" x14ac:dyDescent="0.25">
      <c r="A186" s="51" t="s">
        <v>248</v>
      </c>
      <c r="B186" s="52" t="s">
        <v>80</v>
      </c>
      <c r="C186" s="53" t="s">
        <v>81</v>
      </c>
      <c r="D186" s="53" t="s">
        <v>82</v>
      </c>
      <c r="E186" s="62">
        <v>-3</v>
      </c>
      <c r="F186" s="56"/>
      <c r="G186" s="57">
        <f t="shared" si="8"/>
        <v>0</v>
      </c>
      <c r="H186" s="58"/>
    </row>
    <row r="187" spans="1:8" ht="27.75" customHeight="1" x14ac:dyDescent="0.25">
      <c r="A187" s="51" t="s">
        <v>249</v>
      </c>
      <c r="B187" s="52" t="s">
        <v>70</v>
      </c>
      <c r="C187" s="53" t="s">
        <v>71</v>
      </c>
      <c r="D187" s="54" t="s">
        <v>47</v>
      </c>
      <c r="E187" s="62">
        <v>1.1000000000000001</v>
      </c>
      <c r="F187" s="56"/>
      <c r="G187" s="57">
        <f t="shared" si="8"/>
        <v>0</v>
      </c>
      <c r="H187" s="58"/>
    </row>
    <row r="188" spans="1:8" ht="27.75" customHeight="1" x14ac:dyDescent="0.25">
      <c r="A188" s="51" t="s">
        <v>250</v>
      </c>
      <c r="B188" s="52" t="s">
        <v>73</v>
      </c>
      <c r="C188" s="53" t="s">
        <v>74</v>
      </c>
      <c r="D188" s="54" t="s">
        <v>47</v>
      </c>
      <c r="E188" s="62">
        <v>0.15</v>
      </c>
      <c r="F188" s="56"/>
      <c r="G188" s="57">
        <f t="shared" si="8"/>
        <v>0</v>
      </c>
      <c r="H188" s="58"/>
    </row>
    <row r="189" spans="1:8" ht="36.75" customHeight="1" x14ac:dyDescent="0.25">
      <c r="A189" s="51" t="s">
        <v>251</v>
      </c>
      <c r="B189" s="52" t="s">
        <v>86</v>
      </c>
      <c r="C189" s="53" t="s">
        <v>252</v>
      </c>
      <c r="D189" s="53" t="s">
        <v>88</v>
      </c>
      <c r="E189" s="62">
        <v>1</v>
      </c>
      <c r="F189" s="56"/>
      <c r="G189" s="57">
        <f t="shared" si="8"/>
        <v>0</v>
      </c>
      <c r="H189" s="58"/>
    </row>
    <row r="190" spans="1:8" ht="27.75" customHeight="1" x14ac:dyDescent="0.25">
      <c r="A190" s="51" t="s">
        <v>253</v>
      </c>
      <c r="B190" s="52" t="s">
        <v>70</v>
      </c>
      <c r="C190" s="53" t="s">
        <v>71</v>
      </c>
      <c r="D190" s="54" t="s">
        <v>47</v>
      </c>
      <c r="E190" s="62">
        <v>30.882000000000001</v>
      </c>
      <c r="F190" s="56"/>
      <c r="G190" s="57">
        <f t="shared" si="8"/>
        <v>0</v>
      </c>
      <c r="H190" s="58"/>
    </row>
    <row r="191" spans="1:8" ht="27.75" customHeight="1" x14ac:dyDescent="0.25">
      <c r="A191" s="51" t="s">
        <v>254</v>
      </c>
      <c r="B191" s="52" t="s">
        <v>52</v>
      </c>
      <c r="C191" s="53" t="s">
        <v>53</v>
      </c>
      <c r="D191" s="54" t="s">
        <v>47</v>
      </c>
      <c r="E191" s="62">
        <v>30.882000000000001</v>
      </c>
      <c r="F191" s="56"/>
      <c r="G191" s="57">
        <f t="shared" si="8"/>
        <v>0</v>
      </c>
      <c r="H191" s="58"/>
    </row>
    <row r="192" spans="1:8" ht="46.5" customHeight="1" x14ac:dyDescent="0.25">
      <c r="A192" s="51" t="s">
        <v>255</v>
      </c>
      <c r="B192" s="52" t="s">
        <v>55</v>
      </c>
      <c r="C192" s="53" t="s">
        <v>56</v>
      </c>
      <c r="D192" s="54" t="s">
        <v>47</v>
      </c>
      <c r="E192" s="62">
        <v>30.882000000000001</v>
      </c>
      <c r="F192" s="56"/>
      <c r="G192" s="57">
        <f t="shared" si="8"/>
        <v>0</v>
      </c>
      <c r="H192" s="58"/>
    </row>
    <row r="193" spans="1:8" ht="27" customHeight="1" x14ac:dyDescent="0.25">
      <c r="A193" s="51" t="s">
        <v>256</v>
      </c>
      <c r="B193" s="52" t="s">
        <v>58</v>
      </c>
      <c r="C193" s="53" t="s">
        <v>59</v>
      </c>
      <c r="D193" s="54" t="s">
        <v>47</v>
      </c>
      <c r="E193" s="62">
        <v>2.54</v>
      </c>
      <c r="F193" s="56"/>
      <c r="G193" s="57">
        <f t="shared" si="8"/>
        <v>0</v>
      </c>
      <c r="H193" s="23"/>
    </row>
    <row r="194" spans="1:8" ht="27.75" customHeight="1" x14ac:dyDescent="0.25">
      <c r="A194" s="51" t="s">
        <v>257</v>
      </c>
      <c r="B194" s="52" t="s">
        <v>55</v>
      </c>
      <c r="C194" s="53" t="s">
        <v>94</v>
      </c>
      <c r="D194" s="54" t="s">
        <v>47</v>
      </c>
      <c r="E194" s="62">
        <v>28.341999999999999</v>
      </c>
      <c r="F194" s="56"/>
      <c r="G194" s="57">
        <f t="shared" si="8"/>
        <v>0</v>
      </c>
      <c r="H194" s="58"/>
    </row>
    <row r="195" spans="1:8" ht="27.75" customHeight="1" x14ac:dyDescent="0.25">
      <c r="A195" s="51" t="s">
        <v>258</v>
      </c>
      <c r="B195" s="52" t="s">
        <v>96</v>
      </c>
      <c r="C195" s="53" t="s">
        <v>97</v>
      </c>
      <c r="D195" s="54" t="s">
        <v>47</v>
      </c>
      <c r="E195" s="62">
        <v>28.341999999999999</v>
      </c>
      <c r="F195" s="56"/>
      <c r="G195" s="57">
        <f t="shared" si="8"/>
        <v>0</v>
      </c>
      <c r="H195" s="58"/>
    </row>
    <row r="196" spans="1:8" ht="27.75" customHeight="1" x14ac:dyDescent="0.25">
      <c r="A196" s="51" t="s">
        <v>259</v>
      </c>
      <c r="B196" s="59" t="s">
        <v>99</v>
      </c>
      <c r="C196" s="53" t="s">
        <v>100</v>
      </c>
      <c r="D196" s="53" t="s">
        <v>88</v>
      </c>
      <c r="E196" s="62">
        <v>1</v>
      </c>
      <c r="F196" s="56"/>
      <c r="G196" s="57">
        <f t="shared" si="8"/>
        <v>0</v>
      </c>
      <c r="H196" s="58"/>
    </row>
    <row r="197" spans="1:8" ht="27.75" customHeight="1" x14ac:dyDescent="0.25">
      <c r="A197" s="51" t="s">
        <v>260</v>
      </c>
      <c r="B197" s="59" t="s">
        <v>99</v>
      </c>
      <c r="C197" s="53" t="s">
        <v>102</v>
      </c>
      <c r="D197" s="53" t="s">
        <v>103</v>
      </c>
      <c r="E197" s="62">
        <v>1</v>
      </c>
      <c r="F197" s="56"/>
      <c r="G197" s="57">
        <f t="shared" si="8"/>
        <v>0</v>
      </c>
      <c r="H197" s="58"/>
    </row>
    <row r="198" spans="1:8" ht="11.25" customHeight="1" x14ac:dyDescent="0.2">
      <c r="A198" s="264" t="s">
        <v>261</v>
      </c>
      <c r="B198" s="264"/>
      <c r="C198" s="264"/>
      <c r="D198" s="264"/>
      <c r="E198" s="264"/>
      <c r="F198" s="264"/>
      <c r="G198" s="60">
        <f>SUM(G175:G197)</f>
        <v>0</v>
      </c>
      <c r="H198" s="4"/>
    </row>
    <row r="199" spans="1:8" ht="11.25" customHeight="1" x14ac:dyDescent="0.2">
      <c r="A199" s="61">
        <v>1.8</v>
      </c>
      <c r="B199" s="50" t="s">
        <v>21</v>
      </c>
      <c r="C199" s="265" t="s">
        <v>30</v>
      </c>
      <c r="D199" s="265"/>
      <c r="E199" s="265"/>
      <c r="F199" s="265"/>
      <c r="G199" s="265"/>
      <c r="H199" s="4"/>
    </row>
    <row r="200" spans="1:8" ht="27.75" customHeight="1" x14ac:dyDescent="0.25">
      <c r="A200" s="51" t="s">
        <v>262</v>
      </c>
      <c r="B200" s="52" t="s">
        <v>45</v>
      </c>
      <c r="C200" s="53" t="s">
        <v>46</v>
      </c>
      <c r="D200" s="54" t="s">
        <v>47</v>
      </c>
      <c r="E200" s="62">
        <v>26.175000000000001</v>
      </c>
      <c r="F200" s="56"/>
      <c r="G200" s="57">
        <f t="shared" ref="G200:G222" si="9">E200*F200</f>
        <v>0</v>
      </c>
      <c r="H200" s="58"/>
    </row>
    <row r="201" spans="1:8" ht="27.75" customHeight="1" x14ac:dyDescent="0.25">
      <c r="A201" s="51" t="s">
        <v>263</v>
      </c>
      <c r="B201" s="52" t="s">
        <v>49</v>
      </c>
      <c r="C201" s="53" t="s">
        <v>50</v>
      </c>
      <c r="D201" s="54" t="s">
        <v>47</v>
      </c>
      <c r="E201" s="62">
        <v>13.752000000000001</v>
      </c>
      <c r="F201" s="56"/>
      <c r="G201" s="57">
        <f t="shared" si="9"/>
        <v>0</v>
      </c>
      <c r="H201" s="58"/>
    </row>
    <row r="202" spans="1:8" ht="27" customHeight="1" x14ac:dyDescent="0.25">
      <c r="A202" s="51" t="s">
        <v>264</v>
      </c>
      <c r="B202" s="52" t="s">
        <v>52</v>
      </c>
      <c r="C202" s="53" t="s">
        <v>53</v>
      </c>
      <c r="D202" s="54" t="s">
        <v>47</v>
      </c>
      <c r="E202" s="62">
        <v>12.423</v>
      </c>
      <c r="F202" s="56"/>
      <c r="G202" s="57">
        <f t="shared" si="9"/>
        <v>0</v>
      </c>
      <c r="H202" s="23"/>
    </row>
    <row r="203" spans="1:8" ht="46.5" customHeight="1" x14ac:dyDescent="0.25">
      <c r="A203" s="51" t="s">
        <v>265</v>
      </c>
      <c r="B203" s="52" t="s">
        <v>55</v>
      </c>
      <c r="C203" s="53" t="s">
        <v>56</v>
      </c>
      <c r="D203" s="54" t="s">
        <v>47</v>
      </c>
      <c r="E203" s="62">
        <v>12.423</v>
      </c>
      <c r="F203" s="56"/>
      <c r="G203" s="57">
        <f t="shared" si="9"/>
        <v>0</v>
      </c>
      <c r="H203" s="58"/>
    </row>
    <row r="204" spans="1:8" ht="27" customHeight="1" x14ac:dyDescent="0.25">
      <c r="A204" s="51" t="s">
        <v>266</v>
      </c>
      <c r="B204" s="52" t="s">
        <v>58</v>
      </c>
      <c r="C204" s="53" t="s">
        <v>59</v>
      </c>
      <c r="D204" s="54" t="s">
        <v>47</v>
      </c>
      <c r="E204" s="62">
        <v>3.141</v>
      </c>
      <c r="F204" s="56"/>
      <c r="G204" s="57">
        <f t="shared" si="9"/>
        <v>0</v>
      </c>
      <c r="H204" s="23"/>
    </row>
    <row r="205" spans="1:8" ht="27.75" customHeight="1" x14ac:dyDescent="0.25">
      <c r="A205" s="51" t="s">
        <v>267</v>
      </c>
      <c r="B205" s="52" t="s">
        <v>58</v>
      </c>
      <c r="C205" s="53" t="s">
        <v>61</v>
      </c>
      <c r="D205" s="54" t="s">
        <v>47</v>
      </c>
      <c r="E205" s="62">
        <v>3</v>
      </c>
      <c r="F205" s="56"/>
      <c r="G205" s="57">
        <f t="shared" si="9"/>
        <v>0</v>
      </c>
      <c r="H205" s="58"/>
    </row>
    <row r="206" spans="1:8" ht="27.75" customHeight="1" x14ac:dyDescent="0.25">
      <c r="A206" s="51" t="s">
        <v>268</v>
      </c>
      <c r="B206" s="52" t="s">
        <v>63</v>
      </c>
      <c r="C206" s="53" t="s">
        <v>64</v>
      </c>
      <c r="D206" s="54" t="s">
        <v>47</v>
      </c>
      <c r="E206" s="62">
        <v>6.282</v>
      </c>
      <c r="F206" s="56"/>
      <c r="G206" s="57">
        <f t="shared" si="9"/>
        <v>0</v>
      </c>
      <c r="H206" s="58"/>
    </row>
    <row r="207" spans="1:8" ht="27.75" customHeight="1" x14ac:dyDescent="0.25">
      <c r="A207" s="51" t="s">
        <v>269</v>
      </c>
      <c r="B207" s="52" t="s">
        <v>66</v>
      </c>
      <c r="C207" s="53" t="s">
        <v>67</v>
      </c>
      <c r="D207" s="53" t="s">
        <v>68</v>
      </c>
      <c r="E207" s="62">
        <v>17.45</v>
      </c>
      <c r="F207" s="56"/>
      <c r="G207" s="57">
        <f t="shared" si="9"/>
        <v>0</v>
      </c>
      <c r="H207" s="58"/>
    </row>
    <row r="208" spans="1:8" ht="27.75" customHeight="1" x14ac:dyDescent="0.25">
      <c r="A208" s="51" t="s">
        <v>270</v>
      </c>
      <c r="B208" s="52" t="s">
        <v>70</v>
      </c>
      <c r="C208" s="53" t="s">
        <v>71</v>
      </c>
      <c r="D208" s="54" t="s">
        <v>47</v>
      </c>
      <c r="E208" s="62">
        <v>3.15</v>
      </c>
      <c r="F208" s="56"/>
      <c r="G208" s="57">
        <f t="shared" si="9"/>
        <v>0</v>
      </c>
      <c r="H208" s="58"/>
    </row>
    <row r="209" spans="1:8" ht="27.75" customHeight="1" x14ac:dyDescent="0.25">
      <c r="A209" s="51" t="s">
        <v>271</v>
      </c>
      <c r="B209" s="52" t="s">
        <v>73</v>
      </c>
      <c r="C209" s="53" t="s">
        <v>74</v>
      </c>
      <c r="D209" s="54" t="s">
        <v>47</v>
      </c>
      <c r="E209" s="62">
        <v>0.216</v>
      </c>
      <c r="F209" s="56"/>
      <c r="G209" s="57">
        <f t="shared" si="9"/>
        <v>0</v>
      </c>
      <c r="H209" s="58"/>
    </row>
    <row r="210" spans="1:8" ht="27" customHeight="1" x14ac:dyDescent="0.25">
      <c r="A210" s="51" t="s">
        <v>272</v>
      </c>
      <c r="B210" s="52" t="s">
        <v>76</v>
      </c>
      <c r="C210" s="53" t="s">
        <v>273</v>
      </c>
      <c r="D210" s="53" t="s">
        <v>78</v>
      </c>
      <c r="E210" s="62">
        <v>1</v>
      </c>
      <c r="F210" s="56"/>
      <c r="G210" s="57">
        <f t="shared" si="9"/>
        <v>0</v>
      </c>
      <c r="H210" s="23"/>
    </row>
    <row r="211" spans="1:8" ht="27.75" customHeight="1" x14ac:dyDescent="0.25">
      <c r="A211" s="51" t="s">
        <v>274</v>
      </c>
      <c r="B211" s="52" t="s">
        <v>80</v>
      </c>
      <c r="C211" s="53" t="s">
        <v>81</v>
      </c>
      <c r="D211" s="53" t="s">
        <v>82</v>
      </c>
      <c r="E211" s="62">
        <v>-3</v>
      </c>
      <c r="F211" s="56"/>
      <c r="G211" s="57">
        <f t="shared" si="9"/>
        <v>0</v>
      </c>
      <c r="H211" s="58"/>
    </row>
    <row r="212" spans="1:8" ht="27.75" customHeight="1" x14ac:dyDescent="0.25">
      <c r="A212" s="51" t="s">
        <v>275</v>
      </c>
      <c r="B212" s="52" t="s">
        <v>70</v>
      </c>
      <c r="C212" s="53" t="s">
        <v>71</v>
      </c>
      <c r="D212" s="54" t="s">
        <v>47</v>
      </c>
      <c r="E212" s="62">
        <v>1.1000000000000001</v>
      </c>
      <c r="F212" s="56"/>
      <c r="G212" s="57">
        <f t="shared" si="9"/>
        <v>0</v>
      </c>
      <c r="H212" s="58"/>
    </row>
    <row r="213" spans="1:8" ht="27.75" customHeight="1" x14ac:dyDescent="0.25">
      <c r="A213" s="51" t="s">
        <v>276</v>
      </c>
      <c r="B213" s="52" t="s">
        <v>73</v>
      </c>
      <c r="C213" s="53" t="s">
        <v>74</v>
      </c>
      <c r="D213" s="54" t="s">
        <v>47</v>
      </c>
      <c r="E213" s="62">
        <v>0.15</v>
      </c>
      <c r="F213" s="56"/>
      <c r="G213" s="57">
        <f t="shared" si="9"/>
        <v>0</v>
      </c>
      <c r="H213" s="58"/>
    </row>
    <row r="214" spans="1:8" ht="36.75" customHeight="1" x14ac:dyDescent="0.25">
      <c r="A214" s="51" t="s">
        <v>277</v>
      </c>
      <c r="B214" s="52" t="s">
        <v>86</v>
      </c>
      <c r="C214" s="53" t="s">
        <v>278</v>
      </c>
      <c r="D214" s="53" t="s">
        <v>88</v>
      </c>
      <c r="E214" s="62">
        <v>1</v>
      </c>
      <c r="F214" s="56"/>
      <c r="G214" s="57">
        <f t="shared" si="9"/>
        <v>0</v>
      </c>
      <c r="H214" s="58"/>
    </row>
    <row r="215" spans="1:8" ht="27.75" customHeight="1" x14ac:dyDescent="0.25">
      <c r="A215" s="51" t="s">
        <v>279</v>
      </c>
      <c r="B215" s="52" t="s">
        <v>70</v>
      </c>
      <c r="C215" s="53" t="s">
        <v>71</v>
      </c>
      <c r="D215" s="54" t="s">
        <v>47</v>
      </c>
      <c r="E215" s="62">
        <v>30.882000000000001</v>
      </c>
      <c r="F215" s="56"/>
      <c r="G215" s="57">
        <f t="shared" si="9"/>
        <v>0</v>
      </c>
      <c r="H215" s="58"/>
    </row>
    <row r="216" spans="1:8" ht="27.75" customHeight="1" x14ac:dyDescent="0.25">
      <c r="A216" s="51" t="s">
        <v>280</v>
      </c>
      <c r="B216" s="52" t="s">
        <v>52</v>
      </c>
      <c r="C216" s="53" t="s">
        <v>53</v>
      </c>
      <c r="D216" s="54" t="s">
        <v>47</v>
      </c>
      <c r="E216" s="62">
        <v>30.882000000000001</v>
      </c>
      <c r="F216" s="56"/>
      <c r="G216" s="57">
        <f t="shared" si="9"/>
        <v>0</v>
      </c>
      <c r="H216" s="58"/>
    </row>
    <row r="217" spans="1:8" ht="45.75" customHeight="1" x14ac:dyDescent="0.25">
      <c r="A217" s="51" t="s">
        <v>281</v>
      </c>
      <c r="B217" s="52" t="s">
        <v>55</v>
      </c>
      <c r="C217" s="53" t="s">
        <v>56</v>
      </c>
      <c r="D217" s="54" t="s">
        <v>47</v>
      </c>
      <c r="E217" s="62">
        <v>30.882000000000001</v>
      </c>
      <c r="F217" s="56"/>
      <c r="G217" s="57">
        <f t="shared" si="9"/>
        <v>0</v>
      </c>
      <c r="H217" s="58"/>
    </row>
    <row r="218" spans="1:8" ht="27.75" customHeight="1" x14ac:dyDescent="0.25">
      <c r="A218" s="51" t="s">
        <v>282</v>
      </c>
      <c r="B218" s="52" t="s">
        <v>58</v>
      </c>
      <c r="C218" s="53" t="s">
        <v>59</v>
      </c>
      <c r="D218" s="54" t="s">
        <v>47</v>
      </c>
      <c r="E218" s="62">
        <v>2.54</v>
      </c>
      <c r="F218" s="56"/>
      <c r="G218" s="57">
        <f t="shared" si="9"/>
        <v>0</v>
      </c>
      <c r="H218" s="58"/>
    </row>
    <row r="219" spans="1:8" ht="27.75" customHeight="1" x14ac:dyDescent="0.25">
      <c r="A219" s="51" t="s">
        <v>283</v>
      </c>
      <c r="B219" s="52" t="s">
        <v>55</v>
      </c>
      <c r="C219" s="53" t="s">
        <v>94</v>
      </c>
      <c r="D219" s="54" t="s">
        <v>47</v>
      </c>
      <c r="E219" s="62">
        <v>28.341999999999999</v>
      </c>
      <c r="F219" s="56"/>
      <c r="G219" s="57">
        <f t="shared" si="9"/>
        <v>0</v>
      </c>
      <c r="H219" s="58"/>
    </row>
    <row r="220" spans="1:8" ht="27.75" customHeight="1" x14ac:dyDescent="0.25">
      <c r="A220" s="51" t="s">
        <v>284</v>
      </c>
      <c r="B220" s="52" t="s">
        <v>96</v>
      </c>
      <c r="C220" s="53" t="s">
        <v>97</v>
      </c>
      <c r="D220" s="54" t="s">
        <v>47</v>
      </c>
      <c r="E220" s="62">
        <v>28.341999999999999</v>
      </c>
      <c r="F220" s="56"/>
      <c r="G220" s="57">
        <f t="shared" si="9"/>
        <v>0</v>
      </c>
      <c r="H220" s="58"/>
    </row>
    <row r="221" spans="1:8" ht="27.75" customHeight="1" x14ac:dyDescent="0.25">
      <c r="A221" s="51" t="s">
        <v>285</v>
      </c>
      <c r="B221" s="59" t="s">
        <v>99</v>
      </c>
      <c r="C221" s="53" t="s">
        <v>100</v>
      </c>
      <c r="D221" s="53" t="s">
        <v>88</v>
      </c>
      <c r="E221" s="62">
        <v>1</v>
      </c>
      <c r="F221" s="56"/>
      <c r="G221" s="57">
        <f t="shared" si="9"/>
        <v>0</v>
      </c>
      <c r="H221" s="58"/>
    </row>
    <row r="222" spans="1:8" ht="27.75" customHeight="1" x14ac:dyDescent="0.25">
      <c r="A222" s="51" t="s">
        <v>286</v>
      </c>
      <c r="B222" s="52" t="s">
        <v>99</v>
      </c>
      <c r="C222" s="53" t="s">
        <v>102</v>
      </c>
      <c r="D222" s="53" t="s">
        <v>103</v>
      </c>
      <c r="E222" s="62">
        <v>1</v>
      </c>
      <c r="F222" s="56"/>
      <c r="G222" s="57">
        <f t="shared" si="9"/>
        <v>0</v>
      </c>
      <c r="H222" s="58"/>
    </row>
    <row r="223" spans="1:8" ht="11.25" customHeight="1" x14ac:dyDescent="0.2">
      <c r="A223" s="264" t="s">
        <v>287</v>
      </c>
      <c r="B223" s="264"/>
      <c r="C223" s="264"/>
      <c r="D223" s="264"/>
      <c r="E223" s="264"/>
      <c r="F223" s="264"/>
      <c r="G223" s="60">
        <f>SUM(G200:G222)</f>
        <v>0</v>
      </c>
      <c r="H223" s="4"/>
    </row>
    <row r="224" spans="1:8" ht="11.25" customHeight="1" x14ac:dyDescent="0.2">
      <c r="A224" s="61">
        <v>1.9</v>
      </c>
      <c r="B224" s="50" t="s">
        <v>21</v>
      </c>
      <c r="C224" s="265" t="s">
        <v>31</v>
      </c>
      <c r="D224" s="265"/>
      <c r="E224" s="265"/>
      <c r="F224" s="265"/>
      <c r="G224" s="265"/>
      <c r="H224" s="4"/>
    </row>
    <row r="225" spans="1:8" ht="27.75" customHeight="1" x14ac:dyDescent="0.25">
      <c r="A225" s="51" t="s">
        <v>288</v>
      </c>
      <c r="B225" s="52" t="s">
        <v>45</v>
      </c>
      <c r="C225" s="53" t="s">
        <v>46</v>
      </c>
      <c r="D225" s="54" t="s">
        <v>47</v>
      </c>
      <c r="E225" s="62">
        <v>26.175000000000001</v>
      </c>
      <c r="F225" s="56"/>
      <c r="G225" s="57">
        <f t="shared" ref="G225:G247" si="10">E225*F225</f>
        <v>0</v>
      </c>
      <c r="H225" s="58"/>
    </row>
    <row r="226" spans="1:8" ht="27" customHeight="1" x14ac:dyDescent="0.25">
      <c r="A226" s="51" t="s">
        <v>289</v>
      </c>
      <c r="B226" s="52" t="s">
        <v>49</v>
      </c>
      <c r="C226" s="53" t="s">
        <v>50</v>
      </c>
      <c r="D226" s="54" t="s">
        <v>47</v>
      </c>
      <c r="E226" s="62">
        <v>13.752000000000001</v>
      </c>
      <c r="F226" s="56"/>
      <c r="G226" s="57">
        <f t="shared" si="10"/>
        <v>0</v>
      </c>
      <c r="H226" s="23"/>
    </row>
    <row r="227" spans="1:8" ht="27.75" customHeight="1" x14ac:dyDescent="0.25">
      <c r="A227" s="51" t="s">
        <v>290</v>
      </c>
      <c r="B227" s="52" t="s">
        <v>52</v>
      </c>
      <c r="C227" s="53" t="s">
        <v>53</v>
      </c>
      <c r="D227" s="54" t="s">
        <v>47</v>
      </c>
      <c r="E227" s="62">
        <v>12.423</v>
      </c>
      <c r="F227" s="56"/>
      <c r="G227" s="57">
        <f t="shared" si="10"/>
        <v>0</v>
      </c>
      <c r="H227" s="58"/>
    </row>
    <row r="228" spans="1:8" ht="45.75" customHeight="1" x14ac:dyDescent="0.25">
      <c r="A228" s="51" t="s">
        <v>291</v>
      </c>
      <c r="B228" s="52" t="s">
        <v>55</v>
      </c>
      <c r="C228" s="53" t="s">
        <v>56</v>
      </c>
      <c r="D228" s="54" t="s">
        <v>47</v>
      </c>
      <c r="E228" s="62">
        <v>12.423</v>
      </c>
      <c r="F228" s="56"/>
      <c r="G228" s="57">
        <f t="shared" si="10"/>
        <v>0</v>
      </c>
      <c r="H228" s="58"/>
    </row>
    <row r="229" spans="1:8" ht="27.75" customHeight="1" x14ac:dyDescent="0.25">
      <c r="A229" s="51" t="s">
        <v>292</v>
      </c>
      <c r="B229" s="52" t="s">
        <v>58</v>
      </c>
      <c r="C229" s="53" t="s">
        <v>59</v>
      </c>
      <c r="D229" s="54" t="s">
        <v>47</v>
      </c>
      <c r="E229" s="62">
        <v>3.141</v>
      </c>
      <c r="F229" s="56"/>
      <c r="G229" s="57">
        <f t="shared" si="10"/>
        <v>0</v>
      </c>
      <c r="H229" s="58"/>
    </row>
    <row r="230" spans="1:8" ht="27.75" customHeight="1" x14ac:dyDescent="0.25">
      <c r="A230" s="51" t="s">
        <v>293</v>
      </c>
      <c r="B230" s="52" t="s">
        <v>58</v>
      </c>
      <c r="C230" s="53" t="s">
        <v>61</v>
      </c>
      <c r="D230" s="54" t="s">
        <v>47</v>
      </c>
      <c r="E230" s="62">
        <v>3</v>
      </c>
      <c r="F230" s="56"/>
      <c r="G230" s="57">
        <f t="shared" si="10"/>
        <v>0</v>
      </c>
      <c r="H230" s="58"/>
    </row>
    <row r="231" spans="1:8" ht="27.75" customHeight="1" x14ac:dyDescent="0.25">
      <c r="A231" s="51" t="s">
        <v>294</v>
      </c>
      <c r="B231" s="52" t="s">
        <v>63</v>
      </c>
      <c r="C231" s="53" t="s">
        <v>64</v>
      </c>
      <c r="D231" s="54" t="s">
        <v>47</v>
      </c>
      <c r="E231" s="62">
        <v>6.282</v>
      </c>
      <c r="F231" s="56"/>
      <c r="G231" s="57">
        <f t="shared" si="10"/>
        <v>0</v>
      </c>
      <c r="H231" s="58"/>
    </row>
    <row r="232" spans="1:8" ht="27.75" customHeight="1" x14ac:dyDescent="0.25">
      <c r="A232" s="51" t="s">
        <v>295</v>
      </c>
      <c r="B232" s="52" t="s">
        <v>66</v>
      </c>
      <c r="C232" s="53" t="s">
        <v>67</v>
      </c>
      <c r="D232" s="53" t="s">
        <v>68</v>
      </c>
      <c r="E232" s="62">
        <v>17.45</v>
      </c>
      <c r="F232" s="56"/>
      <c r="G232" s="57">
        <f t="shared" si="10"/>
        <v>0</v>
      </c>
      <c r="H232" s="58"/>
    </row>
    <row r="233" spans="1:8" ht="27.75" customHeight="1" x14ac:dyDescent="0.25">
      <c r="A233" s="51" t="s">
        <v>296</v>
      </c>
      <c r="B233" s="52" t="s">
        <v>70</v>
      </c>
      <c r="C233" s="53" t="s">
        <v>71</v>
      </c>
      <c r="D233" s="54" t="s">
        <v>47</v>
      </c>
      <c r="E233" s="62">
        <v>3.15</v>
      </c>
      <c r="F233" s="56"/>
      <c r="G233" s="57">
        <f t="shared" si="10"/>
        <v>0</v>
      </c>
      <c r="H233" s="58"/>
    </row>
    <row r="234" spans="1:8" ht="27" customHeight="1" x14ac:dyDescent="0.25">
      <c r="A234" s="51" t="s">
        <v>297</v>
      </c>
      <c r="B234" s="52" t="s">
        <v>73</v>
      </c>
      <c r="C234" s="53" t="s">
        <v>74</v>
      </c>
      <c r="D234" s="54" t="s">
        <v>47</v>
      </c>
      <c r="E234" s="62">
        <v>0.216</v>
      </c>
      <c r="F234" s="56"/>
      <c r="G234" s="57">
        <f t="shared" si="10"/>
        <v>0</v>
      </c>
      <c r="H234" s="23"/>
    </row>
    <row r="235" spans="1:8" ht="33.75" customHeight="1" x14ac:dyDescent="0.25">
      <c r="A235" s="51" t="s">
        <v>298</v>
      </c>
      <c r="B235" s="52" t="s">
        <v>76</v>
      </c>
      <c r="C235" s="53" t="s">
        <v>299</v>
      </c>
      <c r="D235" s="53" t="s">
        <v>78</v>
      </c>
      <c r="E235" s="62">
        <v>1</v>
      </c>
      <c r="F235" s="56"/>
      <c r="G235" s="57">
        <f t="shared" si="10"/>
        <v>0</v>
      </c>
      <c r="H235" s="58"/>
    </row>
    <row r="236" spans="1:8" ht="27.75" customHeight="1" x14ac:dyDescent="0.25">
      <c r="A236" s="51" t="s">
        <v>300</v>
      </c>
      <c r="B236" s="52" t="s">
        <v>80</v>
      </c>
      <c r="C236" s="53" t="s">
        <v>81</v>
      </c>
      <c r="D236" s="53" t="s">
        <v>82</v>
      </c>
      <c r="E236" s="62">
        <v>-3</v>
      </c>
      <c r="F236" s="56"/>
      <c r="G236" s="57">
        <f t="shared" si="10"/>
        <v>0</v>
      </c>
      <c r="H236" s="58"/>
    </row>
    <row r="237" spans="1:8" ht="27.75" customHeight="1" x14ac:dyDescent="0.25">
      <c r="A237" s="51" t="s">
        <v>301</v>
      </c>
      <c r="B237" s="52" t="s">
        <v>70</v>
      </c>
      <c r="C237" s="53" t="s">
        <v>71</v>
      </c>
      <c r="D237" s="54" t="s">
        <v>47</v>
      </c>
      <c r="E237" s="62">
        <v>1.1000000000000001</v>
      </c>
      <c r="F237" s="56"/>
      <c r="G237" s="57">
        <f t="shared" si="10"/>
        <v>0</v>
      </c>
      <c r="H237" s="58"/>
    </row>
    <row r="238" spans="1:8" ht="27.75" customHeight="1" x14ac:dyDescent="0.25">
      <c r="A238" s="51" t="s">
        <v>302</v>
      </c>
      <c r="B238" s="52" t="s">
        <v>73</v>
      </c>
      <c r="C238" s="53" t="s">
        <v>74</v>
      </c>
      <c r="D238" s="54" t="s">
        <v>47</v>
      </c>
      <c r="E238" s="62">
        <v>0.15</v>
      </c>
      <c r="F238" s="56"/>
      <c r="G238" s="57">
        <f t="shared" si="10"/>
        <v>0</v>
      </c>
      <c r="H238" s="58"/>
    </row>
    <row r="239" spans="1:8" ht="42.75" customHeight="1" x14ac:dyDescent="0.25">
      <c r="A239" s="51" t="s">
        <v>303</v>
      </c>
      <c r="B239" s="52" t="s">
        <v>86</v>
      </c>
      <c r="C239" s="53" t="s">
        <v>304</v>
      </c>
      <c r="D239" s="53" t="s">
        <v>88</v>
      </c>
      <c r="E239" s="62">
        <v>1</v>
      </c>
      <c r="F239" s="56"/>
      <c r="G239" s="57">
        <f t="shared" si="10"/>
        <v>0</v>
      </c>
      <c r="H239" s="58"/>
    </row>
    <row r="240" spans="1:8" ht="27.75" customHeight="1" x14ac:dyDescent="0.25">
      <c r="A240" s="51" t="s">
        <v>305</v>
      </c>
      <c r="B240" s="52" t="s">
        <v>70</v>
      </c>
      <c r="C240" s="53" t="s">
        <v>71</v>
      </c>
      <c r="D240" s="54" t="s">
        <v>47</v>
      </c>
      <c r="E240" s="62">
        <v>30.882000000000001</v>
      </c>
      <c r="F240" s="56"/>
      <c r="G240" s="57">
        <f t="shared" si="10"/>
        <v>0</v>
      </c>
      <c r="H240" s="58"/>
    </row>
    <row r="241" spans="1:8" ht="27.75" customHeight="1" x14ac:dyDescent="0.25">
      <c r="A241" s="51" t="s">
        <v>306</v>
      </c>
      <c r="B241" s="52" t="s">
        <v>52</v>
      </c>
      <c r="C241" s="53" t="s">
        <v>53</v>
      </c>
      <c r="D241" s="54" t="s">
        <v>47</v>
      </c>
      <c r="E241" s="62">
        <v>30.882000000000001</v>
      </c>
      <c r="F241" s="56"/>
      <c r="G241" s="57">
        <f t="shared" si="10"/>
        <v>0</v>
      </c>
      <c r="H241" s="58"/>
    </row>
    <row r="242" spans="1:8" ht="45.75" customHeight="1" x14ac:dyDescent="0.25">
      <c r="A242" s="51" t="s">
        <v>307</v>
      </c>
      <c r="B242" s="52" t="s">
        <v>55</v>
      </c>
      <c r="C242" s="53" t="s">
        <v>56</v>
      </c>
      <c r="D242" s="54" t="s">
        <v>47</v>
      </c>
      <c r="E242" s="62">
        <v>30.882000000000001</v>
      </c>
      <c r="F242" s="56"/>
      <c r="G242" s="57">
        <f t="shared" si="10"/>
        <v>0</v>
      </c>
      <c r="H242" s="58"/>
    </row>
    <row r="243" spans="1:8" ht="27.75" customHeight="1" x14ac:dyDescent="0.25">
      <c r="A243" s="51" t="s">
        <v>308</v>
      </c>
      <c r="B243" s="52" t="s">
        <v>58</v>
      </c>
      <c r="C243" s="53" t="s">
        <v>59</v>
      </c>
      <c r="D243" s="54" t="s">
        <v>47</v>
      </c>
      <c r="E243" s="62">
        <v>2.54</v>
      </c>
      <c r="F243" s="56"/>
      <c r="G243" s="57">
        <f t="shared" si="10"/>
        <v>0</v>
      </c>
      <c r="H243" s="58"/>
    </row>
    <row r="244" spans="1:8" ht="27.75" customHeight="1" x14ac:dyDescent="0.25">
      <c r="A244" s="51" t="s">
        <v>309</v>
      </c>
      <c r="B244" s="52" t="s">
        <v>55</v>
      </c>
      <c r="C244" s="53" t="s">
        <v>94</v>
      </c>
      <c r="D244" s="54" t="s">
        <v>47</v>
      </c>
      <c r="E244" s="62">
        <v>28.341999999999999</v>
      </c>
      <c r="F244" s="56"/>
      <c r="G244" s="57">
        <f t="shared" si="10"/>
        <v>0</v>
      </c>
      <c r="H244" s="58"/>
    </row>
    <row r="245" spans="1:8" ht="27.75" customHeight="1" x14ac:dyDescent="0.25">
      <c r="A245" s="51" t="s">
        <v>310</v>
      </c>
      <c r="B245" s="52" t="s">
        <v>96</v>
      </c>
      <c r="C245" s="53" t="s">
        <v>97</v>
      </c>
      <c r="D245" s="54" t="s">
        <v>47</v>
      </c>
      <c r="E245" s="62">
        <v>28.341999999999999</v>
      </c>
      <c r="F245" s="56"/>
      <c r="G245" s="57">
        <f t="shared" si="10"/>
        <v>0</v>
      </c>
      <c r="H245" s="58"/>
    </row>
    <row r="246" spans="1:8" ht="27.75" customHeight="1" x14ac:dyDescent="0.25">
      <c r="A246" s="51" t="s">
        <v>311</v>
      </c>
      <c r="B246" s="52" t="s">
        <v>99</v>
      </c>
      <c r="C246" s="53" t="s">
        <v>100</v>
      </c>
      <c r="D246" s="53" t="s">
        <v>88</v>
      </c>
      <c r="E246" s="62">
        <v>1</v>
      </c>
      <c r="F246" s="56"/>
      <c r="G246" s="57">
        <f t="shared" si="10"/>
        <v>0</v>
      </c>
      <c r="H246" s="58"/>
    </row>
    <row r="247" spans="1:8" ht="27" customHeight="1" x14ac:dyDescent="0.25">
      <c r="A247" s="51" t="s">
        <v>312</v>
      </c>
      <c r="B247" s="52" t="s">
        <v>99</v>
      </c>
      <c r="C247" s="53" t="s">
        <v>102</v>
      </c>
      <c r="D247" s="53" t="s">
        <v>103</v>
      </c>
      <c r="E247" s="62">
        <v>1</v>
      </c>
      <c r="F247" s="56"/>
      <c r="G247" s="57">
        <f t="shared" si="10"/>
        <v>0</v>
      </c>
      <c r="H247" s="23"/>
    </row>
    <row r="248" spans="1:8" ht="11.25" customHeight="1" x14ac:dyDescent="0.2">
      <c r="A248" s="264" t="s">
        <v>313</v>
      </c>
      <c r="B248" s="264"/>
      <c r="C248" s="264"/>
      <c r="D248" s="264"/>
      <c r="E248" s="264"/>
      <c r="F248" s="264"/>
      <c r="G248" s="60">
        <f>SUM(G225:G247)</f>
        <v>0</v>
      </c>
      <c r="H248" s="4"/>
    </row>
    <row r="249" spans="1:8" ht="11.25" customHeight="1" x14ac:dyDescent="0.2">
      <c r="A249" s="63">
        <v>1.1000000000000001</v>
      </c>
      <c r="B249" s="50" t="s">
        <v>21</v>
      </c>
      <c r="C249" s="265" t="s">
        <v>32</v>
      </c>
      <c r="D249" s="265"/>
      <c r="E249" s="265"/>
      <c r="F249" s="265"/>
      <c r="G249" s="265"/>
      <c r="H249" s="4"/>
    </row>
    <row r="250" spans="1:8" ht="27" customHeight="1" x14ac:dyDescent="0.25">
      <c r="A250" s="53" t="s">
        <v>314</v>
      </c>
      <c r="B250" s="52" t="s">
        <v>45</v>
      </c>
      <c r="C250" s="53" t="s">
        <v>46</v>
      </c>
      <c r="D250" s="54" t="s">
        <v>47</v>
      </c>
      <c r="E250" s="62">
        <v>21.576000000000001</v>
      </c>
      <c r="F250" s="56"/>
      <c r="G250" s="57">
        <f t="shared" ref="G250:G272" si="11">E250*F250</f>
        <v>0</v>
      </c>
      <c r="H250" s="23"/>
    </row>
    <row r="251" spans="1:8" ht="27.75" customHeight="1" x14ac:dyDescent="0.25">
      <c r="A251" s="53" t="s">
        <v>315</v>
      </c>
      <c r="B251" s="52" t="s">
        <v>49</v>
      </c>
      <c r="C251" s="53" t="s">
        <v>50</v>
      </c>
      <c r="D251" s="54" t="s">
        <v>47</v>
      </c>
      <c r="E251" s="62">
        <v>11.253</v>
      </c>
      <c r="F251" s="56"/>
      <c r="G251" s="57">
        <f t="shared" si="11"/>
        <v>0</v>
      </c>
      <c r="H251" s="58"/>
    </row>
    <row r="252" spans="1:8" ht="27.75" customHeight="1" x14ac:dyDescent="0.25">
      <c r="A252" s="53" t="s">
        <v>316</v>
      </c>
      <c r="B252" s="52" t="s">
        <v>52</v>
      </c>
      <c r="C252" s="53" t="s">
        <v>53</v>
      </c>
      <c r="D252" s="54" t="s">
        <v>47</v>
      </c>
      <c r="E252" s="62">
        <v>10.323</v>
      </c>
      <c r="F252" s="56"/>
      <c r="G252" s="57">
        <f t="shared" si="11"/>
        <v>0</v>
      </c>
      <c r="H252" s="58"/>
    </row>
    <row r="253" spans="1:8" ht="45.75" customHeight="1" x14ac:dyDescent="0.25">
      <c r="A253" s="53" t="s">
        <v>317</v>
      </c>
      <c r="B253" s="52" t="s">
        <v>55</v>
      </c>
      <c r="C253" s="53" t="s">
        <v>56</v>
      </c>
      <c r="D253" s="54" t="s">
        <v>47</v>
      </c>
      <c r="E253" s="62">
        <v>10.323</v>
      </c>
      <c r="F253" s="56"/>
      <c r="G253" s="57">
        <f t="shared" si="11"/>
        <v>0</v>
      </c>
      <c r="H253" s="58"/>
    </row>
    <row r="254" spans="1:8" ht="27.75" customHeight="1" x14ac:dyDescent="0.25">
      <c r="A254" s="53" t="s">
        <v>318</v>
      </c>
      <c r="B254" s="52" t="s">
        <v>58</v>
      </c>
      <c r="C254" s="53" t="s">
        <v>59</v>
      </c>
      <c r="D254" s="54" t="s">
        <v>47</v>
      </c>
      <c r="E254" s="62">
        <v>2.61</v>
      </c>
      <c r="F254" s="56"/>
      <c r="G254" s="57">
        <f t="shared" si="11"/>
        <v>0</v>
      </c>
      <c r="H254" s="58"/>
    </row>
    <row r="255" spans="1:8" ht="27.75" customHeight="1" x14ac:dyDescent="0.25">
      <c r="A255" s="53" t="s">
        <v>319</v>
      </c>
      <c r="B255" s="52" t="s">
        <v>58</v>
      </c>
      <c r="C255" s="53" t="s">
        <v>61</v>
      </c>
      <c r="D255" s="54" t="s">
        <v>47</v>
      </c>
      <c r="E255" s="62">
        <v>2.4929999999999999</v>
      </c>
      <c r="F255" s="56"/>
      <c r="G255" s="57">
        <f t="shared" si="11"/>
        <v>0</v>
      </c>
      <c r="H255" s="58"/>
    </row>
    <row r="256" spans="1:8" ht="27.75" customHeight="1" x14ac:dyDescent="0.25">
      <c r="A256" s="53" t="s">
        <v>320</v>
      </c>
      <c r="B256" s="52" t="s">
        <v>63</v>
      </c>
      <c r="C256" s="53" t="s">
        <v>64</v>
      </c>
      <c r="D256" s="54" t="s">
        <v>47</v>
      </c>
      <c r="E256" s="62">
        <v>5.22</v>
      </c>
      <c r="F256" s="56"/>
      <c r="G256" s="57">
        <f t="shared" si="11"/>
        <v>0</v>
      </c>
      <c r="H256" s="58"/>
    </row>
    <row r="257" spans="1:8" ht="27.75" customHeight="1" x14ac:dyDescent="0.25">
      <c r="A257" s="53" t="s">
        <v>321</v>
      </c>
      <c r="B257" s="52" t="s">
        <v>66</v>
      </c>
      <c r="C257" s="53" t="s">
        <v>67</v>
      </c>
      <c r="D257" s="53" t="s">
        <v>68</v>
      </c>
      <c r="E257" s="62">
        <v>14.5</v>
      </c>
      <c r="F257" s="56"/>
      <c r="G257" s="57">
        <f t="shared" si="11"/>
        <v>0</v>
      </c>
      <c r="H257" s="58"/>
    </row>
    <row r="258" spans="1:8" ht="27" customHeight="1" x14ac:dyDescent="0.25">
      <c r="A258" s="53" t="s">
        <v>322</v>
      </c>
      <c r="B258" s="52" t="s">
        <v>70</v>
      </c>
      <c r="C258" s="53" t="s">
        <v>71</v>
      </c>
      <c r="D258" s="54" t="s">
        <v>47</v>
      </c>
      <c r="E258" s="62">
        <v>3.15</v>
      </c>
      <c r="F258" s="56"/>
      <c r="G258" s="57">
        <f t="shared" si="11"/>
        <v>0</v>
      </c>
      <c r="H258" s="23"/>
    </row>
    <row r="259" spans="1:8" ht="27.75" customHeight="1" x14ac:dyDescent="0.25">
      <c r="A259" s="53" t="s">
        <v>323</v>
      </c>
      <c r="B259" s="52" t="s">
        <v>73</v>
      </c>
      <c r="C259" s="53" t="s">
        <v>74</v>
      </c>
      <c r="D259" s="54" t="s">
        <v>47</v>
      </c>
      <c r="E259" s="62">
        <v>0.216</v>
      </c>
      <c r="F259" s="56"/>
      <c r="G259" s="57">
        <f t="shared" si="11"/>
        <v>0</v>
      </c>
      <c r="H259" s="58"/>
    </row>
    <row r="260" spans="1:8" ht="27.75" customHeight="1" x14ac:dyDescent="0.25">
      <c r="A260" s="53" t="s">
        <v>324</v>
      </c>
      <c r="B260" s="52" t="s">
        <v>76</v>
      </c>
      <c r="C260" s="53" t="s">
        <v>325</v>
      </c>
      <c r="D260" s="53" t="s">
        <v>78</v>
      </c>
      <c r="E260" s="62">
        <v>1</v>
      </c>
      <c r="F260" s="56"/>
      <c r="G260" s="57">
        <f t="shared" si="11"/>
        <v>0</v>
      </c>
      <c r="H260" s="58"/>
    </row>
    <row r="261" spans="1:8" ht="27.75" customHeight="1" x14ac:dyDescent="0.25">
      <c r="A261" s="53" t="s">
        <v>326</v>
      </c>
      <c r="B261" s="52" t="s">
        <v>80</v>
      </c>
      <c r="C261" s="53" t="s">
        <v>81</v>
      </c>
      <c r="D261" s="53" t="s">
        <v>82</v>
      </c>
      <c r="E261" s="62">
        <v>-3</v>
      </c>
      <c r="F261" s="56"/>
      <c r="G261" s="57">
        <f t="shared" si="11"/>
        <v>0</v>
      </c>
      <c r="H261" s="58"/>
    </row>
    <row r="262" spans="1:8" ht="27.75" customHeight="1" x14ac:dyDescent="0.25">
      <c r="A262" s="53" t="s">
        <v>327</v>
      </c>
      <c r="B262" s="52" t="s">
        <v>70</v>
      </c>
      <c r="C262" s="53" t="s">
        <v>71</v>
      </c>
      <c r="D262" s="54" t="s">
        <v>47</v>
      </c>
      <c r="E262" s="62">
        <v>1.0900000000000001</v>
      </c>
      <c r="F262" s="56"/>
      <c r="G262" s="57">
        <f t="shared" si="11"/>
        <v>0</v>
      </c>
      <c r="H262" s="58"/>
    </row>
    <row r="263" spans="1:8" ht="27.75" customHeight="1" x14ac:dyDescent="0.25">
      <c r="A263" s="53" t="s">
        <v>328</v>
      </c>
      <c r="B263" s="52" t="s">
        <v>73</v>
      </c>
      <c r="C263" s="53" t="s">
        <v>74</v>
      </c>
      <c r="D263" s="54" t="s">
        <v>47</v>
      </c>
      <c r="E263" s="62">
        <v>0.15</v>
      </c>
      <c r="F263" s="56"/>
      <c r="G263" s="57">
        <f t="shared" si="11"/>
        <v>0</v>
      </c>
      <c r="H263" s="58"/>
    </row>
    <row r="264" spans="1:8" ht="36.75" customHeight="1" x14ac:dyDescent="0.25">
      <c r="A264" s="53" t="s">
        <v>329</v>
      </c>
      <c r="B264" s="52" t="s">
        <v>86</v>
      </c>
      <c r="C264" s="53" t="s">
        <v>330</v>
      </c>
      <c r="D264" s="53" t="s">
        <v>88</v>
      </c>
      <c r="E264" s="62">
        <v>1</v>
      </c>
      <c r="F264" s="56"/>
      <c r="G264" s="57">
        <f t="shared" si="11"/>
        <v>0</v>
      </c>
      <c r="H264" s="58"/>
    </row>
    <row r="265" spans="1:8" ht="27.75" customHeight="1" x14ac:dyDescent="0.25">
      <c r="A265" s="53" t="s">
        <v>331</v>
      </c>
      <c r="B265" s="52" t="s">
        <v>70</v>
      </c>
      <c r="C265" s="53" t="s">
        <v>71</v>
      </c>
      <c r="D265" s="54" t="s">
        <v>47</v>
      </c>
      <c r="E265" s="62">
        <v>30.882000000000001</v>
      </c>
      <c r="F265" s="56"/>
      <c r="G265" s="57">
        <f t="shared" si="11"/>
        <v>0</v>
      </c>
      <c r="H265" s="58"/>
    </row>
    <row r="266" spans="1:8" ht="27.75" customHeight="1" x14ac:dyDescent="0.25">
      <c r="A266" s="53" t="s">
        <v>332</v>
      </c>
      <c r="B266" s="52" t="s">
        <v>52</v>
      </c>
      <c r="C266" s="53" t="s">
        <v>53</v>
      </c>
      <c r="D266" s="54" t="s">
        <v>47</v>
      </c>
      <c r="E266" s="62">
        <v>30.882000000000001</v>
      </c>
      <c r="F266" s="56"/>
      <c r="G266" s="57">
        <f t="shared" si="11"/>
        <v>0</v>
      </c>
      <c r="H266" s="58"/>
    </row>
    <row r="267" spans="1:8" ht="45.75" customHeight="1" x14ac:dyDescent="0.25">
      <c r="A267" s="53" t="s">
        <v>333</v>
      </c>
      <c r="B267" s="52" t="s">
        <v>55</v>
      </c>
      <c r="C267" s="53" t="s">
        <v>56</v>
      </c>
      <c r="D267" s="54" t="s">
        <v>47</v>
      </c>
      <c r="E267" s="62">
        <v>30.882000000000001</v>
      </c>
      <c r="F267" s="56"/>
      <c r="G267" s="57">
        <f t="shared" si="11"/>
        <v>0</v>
      </c>
      <c r="H267" s="58"/>
    </row>
    <row r="268" spans="1:8" ht="27.75" customHeight="1" x14ac:dyDescent="0.25">
      <c r="A268" s="53" t="s">
        <v>334</v>
      </c>
      <c r="B268" s="52" t="s">
        <v>58</v>
      </c>
      <c r="C268" s="53" t="s">
        <v>59</v>
      </c>
      <c r="D268" s="54" t="s">
        <v>47</v>
      </c>
      <c r="E268" s="62">
        <v>2.54</v>
      </c>
      <c r="F268" s="56"/>
      <c r="G268" s="57">
        <f t="shared" si="11"/>
        <v>0</v>
      </c>
      <c r="H268" s="58"/>
    </row>
    <row r="269" spans="1:8" ht="27.75" customHeight="1" x14ac:dyDescent="0.25">
      <c r="A269" s="53" t="s">
        <v>335</v>
      </c>
      <c r="B269" s="52" t="s">
        <v>55</v>
      </c>
      <c r="C269" s="53" t="s">
        <v>94</v>
      </c>
      <c r="D269" s="54" t="s">
        <v>47</v>
      </c>
      <c r="E269" s="62">
        <v>28.341999999999999</v>
      </c>
      <c r="F269" s="56"/>
      <c r="G269" s="57">
        <f t="shared" si="11"/>
        <v>0</v>
      </c>
      <c r="H269" s="58"/>
    </row>
    <row r="270" spans="1:8" ht="27.75" customHeight="1" x14ac:dyDescent="0.25">
      <c r="A270" s="53" t="s">
        <v>336</v>
      </c>
      <c r="B270" s="52" t="s">
        <v>96</v>
      </c>
      <c r="C270" s="53" t="s">
        <v>97</v>
      </c>
      <c r="D270" s="54" t="s">
        <v>47</v>
      </c>
      <c r="E270" s="62">
        <v>28.341999999999999</v>
      </c>
      <c r="F270" s="56"/>
      <c r="G270" s="57">
        <f t="shared" si="11"/>
        <v>0</v>
      </c>
      <c r="H270" s="58"/>
    </row>
    <row r="271" spans="1:8" ht="27.75" customHeight="1" x14ac:dyDescent="0.25">
      <c r="A271" s="53" t="s">
        <v>337</v>
      </c>
      <c r="B271" s="52" t="s">
        <v>99</v>
      </c>
      <c r="C271" s="53" t="s">
        <v>100</v>
      </c>
      <c r="D271" s="53" t="s">
        <v>88</v>
      </c>
      <c r="E271" s="62">
        <v>1</v>
      </c>
      <c r="F271" s="56"/>
      <c r="G271" s="57">
        <f t="shared" si="11"/>
        <v>0</v>
      </c>
      <c r="H271" s="58"/>
    </row>
    <row r="272" spans="1:8" ht="27" customHeight="1" x14ac:dyDescent="0.25">
      <c r="A272" s="53" t="s">
        <v>338</v>
      </c>
      <c r="B272" s="52" t="s">
        <v>99</v>
      </c>
      <c r="C272" s="53" t="s">
        <v>102</v>
      </c>
      <c r="D272" s="53" t="s">
        <v>103</v>
      </c>
      <c r="E272" s="62">
        <v>1</v>
      </c>
      <c r="F272" s="56"/>
      <c r="G272" s="57">
        <f t="shared" si="11"/>
        <v>0</v>
      </c>
      <c r="H272" s="23"/>
    </row>
    <row r="273" spans="1:8" ht="11.25" customHeight="1" x14ac:dyDescent="0.2">
      <c r="A273" s="264" t="s">
        <v>339</v>
      </c>
      <c r="B273" s="264"/>
      <c r="C273" s="264"/>
      <c r="D273" s="264"/>
      <c r="E273" s="264"/>
      <c r="F273" s="264"/>
      <c r="G273" s="60">
        <f>SUM(G250:G272)</f>
        <v>0</v>
      </c>
      <c r="H273" s="4"/>
    </row>
    <row r="274" spans="1:8" ht="11.25" customHeight="1" x14ac:dyDescent="0.2">
      <c r="A274" s="63">
        <v>1.1100000000000001</v>
      </c>
      <c r="B274" s="50" t="s">
        <v>21</v>
      </c>
      <c r="C274" s="265" t="s">
        <v>33</v>
      </c>
      <c r="D274" s="265"/>
      <c r="E274" s="265"/>
      <c r="F274" s="265"/>
      <c r="G274" s="265"/>
      <c r="H274" s="4"/>
    </row>
    <row r="275" spans="1:8" ht="27" customHeight="1" x14ac:dyDescent="0.25">
      <c r="A275" s="53" t="s">
        <v>340</v>
      </c>
      <c r="B275" s="52" t="s">
        <v>45</v>
      </c>
      <c r="C275" s="53" t="s">
        <v>46</v>
      </c>
      <c r="D275" s="54" t="s">
        <v>47</v>
      </c>
      <c r="E275" s="62">
        <v>20.236999999999998</v>
      </c>
      <c r="F275" s="56"/>
      <c r="G275" s="57">
        <f t="shared" ref="G275:G297" si="12">E275*F275</f>
        <v>0</v>
      </c>
      <c r="H275" s="23"/>
    </row>
    <row r="276" spans="1:8" ht="27.75" customHeight="1" x14ac:dyDescent="0.25">
      <c r="A276" s="53" t="s">
        <v>341</v>
      </c>
      <c r="B276" s="52" t="s">
        <v>49</v>
      </c>
      <c r="C276" s="53" t="s">
        <v>50</v>
      </c>
      <c r="D276" s="54" t="s">
        <v>47</v>
      </c>
      <c r="E276" s="62">
        <v>10.555</v>
      </c>
      <c r="F276" s="56"/>
      <c r="G276" s="57">
        <f t="shared" si="12"/>
        <v>0</v>
      </c>
      <c r="H276" s="58"/>
    </row>
    <row r="277" spans="1:8" ht="27.75" customHeight="1" x14ac:dyDescent="0.25">
      <c r="A277" s="53" t="s">
        <v>342</v>
      </c>
      <c r="B277" s="52" t="s">
        <v>52</v>
      </c>
      <c r="C277" s="53" t="s">
        <v>53</v>
      </c>
      <c r="D277" s="54" t="s">
        <v>47</v>
      </c>
      <c r="E277" s="62">
        <v>9.6820000000000004</v>
      </c>
      <c r="F277" s="56"/>
      <c r="G277" s="57">
        <f t="shared" si="12"/>
        <v>0</v>
      </c>
      <c r="H277" s="58"/>
    </row>
    <row r="278" spans="1:8" ht="45.75" customHeight="1" x14ac:dyDescent="0.25">
      <c r="A278" s="53" t="s">
        <v>343</v>
      </c>
      <c r="B278" s="52" t="s">
        <v>55</v>
      </c>
      <c r="C278" s="53" t="s">
        <v>56</v>
      </c>
      <c r="D278" s="54" t="s">
        <v>47</v>
      </c>
      <c r="E278" s="62">
        <v>9.6820000000000004</v>
      </c>
      <c r="F278" s="56"/>
      <c r="G278" s="57">
        <f t="shared" si="12"/>
        <v>0</v>
      </c>
      <c r="H278" s="58"/>
    </row>
    <row r="279" spans="1:8" ht="27.75" customHeight="1" x14ac:dyDescent="0.25">
      <c r="A279" s="53" t="s">
        <v>344</v>
      </c>
      <c r="B279" s="52" t="s">
        <v>58</v>
      </c>
      <c r="C279" s="53" t="s">
        <v>59</v>
      </c>
      <c r="D279" s="54" t="s">
        <v>47</v>
      </c>
      <c r="E279" s="62">
        <v>2.448</v>
      </c>
      <c r="F279" s="56"/>
      <c r="G279" s="57">
        <f t="shared" si="12"/>
        <v>0</v>
      </c>
      <c r="H279" s="58"/>
    </row>
    <row r="280" spans="1:8" ht="27.75" customHeight="1" x14ac:dyDescent="0.25">
      <c r="A280" s="53" t="s">
        <v>345</v>
      </c>
      <c r="B280" s="52" t="s">
        <v>58</v>
      </c>
      <c r="C280" s="53" t="s">
        <v>61</v>
      </c>
      <c r="D280" s="54" t="s">
        <v>47</v>
      </c>
      <c r="E280" s="62">
        <v>2.3380000000000001</v>
      </c>
      <c r="F280" s="56"/>
      <c r="G280" s="57">
        <f t="shared" si="12"/>
        <v>0</v>
      </c>
      <c r="H280" s="58"/>
    </row>
    <row r="281" spans="1:8" ht="27.75" customHeight="1" x14ac:dyDescent="0.25">
      <c r="A281" s="53" t="s">
        <v>346</v>
      </c>
      <c r="B281" s="52" t="s">
        <v>63</v>
      </c>
      <c r="C281" s="53" t="s">
        <v>64</v>
      </c>
      <c r="D281" s="54" t="s">
        <v>47</v>
      </c>
      <c r="E281" s="62">
        <v>4.8959999999999999</v>
      </c>
      <c r="F281" s="56"/>
      <c r="G281" s="57">
        <f t="shared" si="12"/>
        <v>0</v>
      </c>
      <c r="H281" s="58"/>
    </row>
    <row r="282" spans="1:8" ht="27.75" customHeight="1" x14ac:dyDescent="0.25">
      <c r="A282" s="53" t="s">
        <v>347</v>
      </c>
      <c r="B282" s="52" t="s">
        <v>66</v>
      </c>
      <c r="C282" s="53" t="s">
        <v>67</v>
      </c>
      <c r="D282" s="53" t="s">
        <v>68</v>
      </c>
      <c r="E282" s="62">
        <v>13.6</v>
      </c>
      <c r="F282" s="56"/>
      <c r="G282" s="57">
        <f t="shared" si="12"/>
        <v>0</v>
      </c>
      <c r="H282" s="58"/>
    </row>
    <row r="283" spans="1:8" ht="27" customHeight="1" x14ac:dyDescent="0.25">
      <c r="A283" s="53" t="s">
        <v>348</v>
      </c>
      <c r="B283" s="52" t="s">
        <v>70</v>
      </c>
      <c r="C283" s="53" t="s">
        <v>71</v>
      </c>
      <c r="D283" s="54" t="s">
        <v>47</v>
      </c>
      <c r="E283" s="62">
        <v>3.15</v>
      </c>
      <c r="F283" s="56"/>
      <c r="G283" s="57">
        <f t="shared" si="12"/>
        <v>0</v>
      </c>
      <c r="H283" s="23"/>
    </row>
    <row r="284" spans="1:8" ht="27.75" customHeight="1" x14ac:dyDescent="0.25">
      <c r="A284" s="53" t="s">
        <v>349</v>
      </c>
      <c r="B284" s="52" t="s">
        <v>73</v>
      </c>
      <c r="C284" s="53" t="s">
        <v>74</v>
      </c>
      <c r="D284" s="54" t="s">
        <v>47</v>
      </c>
      <c r="E284" s="62">
        <v>0.216</v>
      </c>
      <c r="F284" s="56"/>
      <c r="G284" s="57">
        <f t="shared" si="12"/>
        <v>0</v>
      </c>
      <c r="H284" s="58"/>
    </row>
    <row r="285" spans="1:8" ht="27.75" customHeight="1" x14ac:dyDescent="0.25">
      <c r="A285" s="53" t="s">
        <v>350</v>
      </c>
      <c r="B285" s="52" t="s">
        <v>76</v>
      </c>
      <c r="C285" s="53" t="s">
        <v>351</v>
      </c>
      <c r="D285" s="53" t="s">
        <v>78</v>
      </c>
      <c r="E285" s="62">
        <v>1</v>
      </c>
      <c r="F285" s="56"/>
      <c r="G285" s="57">
        <f t="shared" si="12"/>
        <v>0</v>
      </c>
      <c r="H285" s="58"/>
    </row>
    <row r="286" spans="1:8" ht="27.75" customHeight="1" x14ac:dyDescent="0.25">
      <c r="A286" s="53" t="s">
        <v>352</v>
      </c>
      <c r="B286" s="52" t="s">
        <v>80</v>
      </c>
      <c r="C286" s="53" t="s">
        <v>81</v>
      </c>
      <c r="D286" s="53" t="s">
        <v>82</v>
      </c>
      <c r="E286" s="62">
        <v>-3</v>
      </c>
      <c r="F286" s="56"/>
      <c r="G286" s="57">
        <f t="shared" si="12"/>
        <v>0</v>
      </c>
      <c r="H286" s="58"/>
    </row>
    <row r="287" spans="1:8" ht="27.75" customHeight="1" x14ac:dyDescent="0.25">
      <c r="A287" s="53" t="s">
        <v>353</v>
      </c>
      <c r="B287" s="52" t="s">
        <v>70</v>
      </c>
      <c r="C287" s="53" t="s">
        <v>71</v>
      </c>
      <c r="D287" s="54" t="s">
        <v>47</v>
      </c>
      <c r="E287" s="62">
        <v>1.0900000000000001</v>
      </c>
      <c r="F287" s="56"/>
      <c r="G287" s="57">
        <f t="shared" si="12"/>
        <v>0</v>
      </c>
      <c r="H287" s="58"/>
    </row>
    <row r="288" spans="1:8" ht="27.75" customHeight="1" x14ac:dyDescent="0.25">
      <c r="A288" s="53" t="s">
        <v>354</v>
      </c>
      <c r="B288" s="52" t="s">
        <v>73</v>
      </c>
      <c r="C288" s="53" t="s">
        <v>74</v>
      </c>
      <c r="D288" s="54" t="s">
        <v>47</v>
      </c>
      <c r="E288" s="62">
        <v>0.15</v>
      </c>
      <c r="F288" s="56"/>
      <c r="G288" s="57">
        <f t="shared" si="12"/>
        <v>0</v>
      </c>
      <c r="H288" s="58"/>
    </row>
    <row r="289" spans="1:8" ht="36.75" customHeight="1" x14ac:dyDescent="0.25">
      <c r="A289" s="53" t="s">
        <v>355</v>
      </c>
      <c r="B289" s="52" t="s">
        <v>86</v>
      </c>
      <c r="C289" s="53" t="s">
        <v>356</v>
      </c>
      <c r="D289" s="53" t="s">
        <v>88</v>
      </c>
      <c r="E289" s="62">
        <v>1</v>
      </c>
      <c r="F289" s="56"/>
      <c r="G289" s="57">
        <f t="shared" si="12"/>
        <v>0</v>
      </c>
      <c r="H289" s="58"/>
    </row>
    <row r="290" spans="1:8" ht="27.75" customHeight="1" x14ac:dyDescent="0.25">
      <c r="A290" s="53" t="s">
        <v>357</v>
      </c>
      <c r="B290" s="52" t="s">
        <v>70</v>
      </c>
      <c r="C290" s="53" t="s">
        <v>71</v>
      </c>
      <c r="D290" s="54" t="s">
        <v>47</v>
      </c>
      <c r="E290" s="62">
        <v>30.882000000000001</v>
      </c>
      <c r="F290" s="56"/>
      <c r="G290" s="57">
        <f t="shared" si="12"/>
        <v>0</v>
      </c>
      <c r="H290" s="58"/>
    </row>
    <row r="291" spans="1:8" ht="27.75" customHeight="1" x14ac:dyDescent="0.25">
      <c r="A291" s="53" t="s">
        <v>358</v>
      </c>
      <c r="B291" s="52" t="s">
        <v>52</v>
      </c>
      <c r="C291" s="53" t="s">
        <v>53</v>
      </c>
      <c r="D291" s="54" t="s">
        <v>47</v>
      </c>
      <c r="E291" s="62">
        <v>30.882000000000001</v>
      </c>
      <c r="F291" s="56"/>
      <c r="G291" s="57">
        <f t="shared" si="12"/>
        <v>0</v>
      </c>
      <c r="H291" s="58"/>
    </row>
    <row r="292" spans="1:8" ht="45.75" customHeight="1" x14ac:dyDescent="0.25">
      <c r="A292" s="53" t="s">
        <v>359</v>
      </c>
      <c r="B292" s="52" t="s">
        <v>55</v>
      </c>
      <c r="C292" s="53" t="s">
        <v>56</v>
      </c>
      <c r="D292" s="54" t="s">
        <v>47</v>
      </c>
      <c r="E292" s="62">
        <v>30.882000000000001</v>
      </c>
      <c r="F292" s="56"/>
      <c r="G292" s="57">
        <f t="shared" si="12"/>
        <v>0</v>
      </c>
      <c r="H292" s="58"/>
    </row>
    <row r="293" spans="1:8" ht="27.75" customHeight="1" x14ac:dyDescent="0.25">
      <c r="A293" s="53" t="s">
        <v>360</v>
      </c>
      <c r="B293" s="52" t="s">
        <v>58</v>
      </c>
      <c r="C293" s="53" t="s">
        <v>59</v>
      </c>
      <c r="D293" s="54" t="s">
        <v>47</v>
      </c>
      <c r="E293" s="62">
        <v>2.54</v>
      </c>
      <c r="F293" s="56"/>
      <c r="G293" s="57">
        <f t="shared" si="12"/>
        <v>0</v>
      </c>
      <c r="H293" s="58"/>
    </row>
    <row r="294" spans="1:8" ht="27.75" customHeight="1" x14ac:dyDescent="0.25">
      <c r="A294" s="53" t="s">
        <v>361</v>
      </c>
      <c r="B294" s="52" t="s">
        <v>55</v>
      </c>
      <c r="C294" s="53" t="s">
        <v>94</v>
      </c>
      <c r="D294" s="54" t="s">
        <v>47</v>
      </c>
      <c r="E294" s="62">
        <v>28.341999999999999</v>
      </c>
      <c r="F294" s="56"/>
      <c r="G294" s="57">
        <f t="shared" si="12"/>
        <v>0</v>
      </c>
      <c r="H294" s="58"/>
    </row>
    <row r="295" spans="1:8" ht="27.75" customHeight="1" x14ac:dyDescent="0.25">
      <c r="A295" s="53" t="s">
        <v>362</v>
      </c>
      <c r="B295" s="52" t="s">
        <v>96</v>
      </c>
      <c r="C295" s="53" t="s">
        <v>97</v>
      </c>
      <c r="D295" s="54" t="s">
        <v>47</v>
      </c>
      <c r="E295" s="62">
        <v>28.341999999999999</v>
      </c>
      <c r="F295" s="56"/>
      <c r="G295" s="57">
        <f t="shared" si="12"/>
        <v>0</v>
      </c>
      <c r="H295" s="58"/>
    </row>
    <row r="296" spans="1:8" ht="27" customHeight="1" x14ac:dyDescent="0.25">
      <c r="A296" s="53" t="s">
        <v>363</v>
      </c>
      <c r="B296" s="52" t="s">
        <v>99</v>
      </c>
      <c r="C296" s="53" t="s">
        <v>100</v>
      </c>
      <c r="D296" s="53" t="s">
        <v>88</v>
      </c>
      <c r="E296" s="62">
        <v>1</v>
      </c>
      <c r="F296" s="56"/>
      <c r="G296" s="57">
        <f t="shared" si="12"/>
        <v>0</v>
      </c>
      <c r="H296" s="23"/>
    </row>
    <row r="297" spans="1:8" ht="27.75" customHeight="1" x14ac:dyDescent="0.25">
      <c r="A297" s="53" t="s">
        <v>364</v>
      </c>
      <c r="B297" s="59" t="s">
        <v>99</v>
      </c>
      <c r="C297" s="53" t="s">
        <v>102</v>
      </c>
      <c r="D297" s="53" t="s">
        <v>103</v>
      </c>
      <c r="E297" s="62">
        <v>1</v>
      </c>
      <c r="F297" s="56"/>
      <c r="G297" s="57">
        <f t="shared" si="12"/>
        <v>0</v>
      </c>
      <c r="H297" s="58"/>
    </row>
    <row r="298" spans="1:8" ht="11.25" customHeight="1" x14ac:dyDescent="0.2">
      <c r="A298" s="264" t="s">
        <v>365</v>
      </c>
      <c r="B298" s="264"/>
      <c r="C298" s="264"/>
      <c r="D298" s="264"/>
      <c r="E298" s="264"/>
      <c r="F298" s="264"/>
      <c r="G298" s="60">
        <f>SUM(G275:G297)</f>
        <v>0</v>
      </c>
      <c r="H298" s="4"/>
    </row>
    <row r="299" spans="1:8" ht="11.25" customHeight="1" x14ac:dyDescent="0.2">
      <c r="A299" s="63">
        <v>1.1200000000000001</v>
      </c>
      <c r="B299" s="50" t="s">
        <v>21</v>
      </c>
      <c r="C299" s="265" t="s">
        <v>34</v>
      </c>
      <c r="D299" s="265"/>
      <c r="E299" s="265"/>
      <c r="F299" s="265"/>
      <c r="G299" s="265"/>
      <c r="H299" s="4"/>
    </row>
    <row r="300" spans="1:8" ht="27.75" customHeight="1" x14ac:dyDescent="0.25">
      <c r="A300" s="53" t="s">
        <v>366</v>
      </c>
      <c r="B300" s="52" t="s">
        <v>45</v>
      </c>
      <c r="C300" s="53" t="s">
        <v>46</v>
      </c>
      <c r="D300" s="54" t="s">
        <v>47</v>
      </c>
      <c r="E300" s="62">
        <v>17.018000000000001</v>
      </c>
      <c r="F300" s="56"/>
      <c r="G300" s="57">
        <f t="shared" ref="G300:G322" si="13">E300*F300</f>
        <v>0</v>
      </c>
      <c r="H300" s="58"/>
    </row>
    <row r="301" spans="1:8" ht="27.75" customHeight="1" x14ac:dyDescent="0.25">
      <c r="A301" s="53" t="s">
        <v>367</v>
      </c>
      <c r="B301" s="52" t="s">
        <v>49</v>
      </c>
      <c r="C301" s="53" t="s">
        <v>50</v>
      </c>
      <c r="D301" s="54" t="s">
        <v>47</v>
      </c>
      <c r="E301" s="62">
        <v>8.0839999999999996</v>
      </c>
      <c r="F301" s="56"/>
      <c r="G301" s="57">
        <f t="shared" si="13"/>
        <v>0</v>
      </c>
      <c r="H301" s="58"/>
    </row>
    <row r="302" spans="1:8" ht="27.75" customHeight="1" x14ac:dyDescent="0.25">
      <c r="A302" s="53" t="s">
        <v>368</v>
      </c>
      <c r="B302" s="52" t="s">
        <v>52</v>
      </c>
      <c r="C302" s="53" t="s">
        <v>53</v>
      </c>
      <c r="D302" s="54" t="s">
        <v>47</v>
      </c>
      <c r="E302" s="62">
        <v>8.9339999999999993</v>
      </c>
      <c r="F302" s="56"/>
      <c r="G302" s="57">
        <f t="shared" si="13"/>
        <v>0</v>
      </c>
      <c r="H302" s="58"/>
    </row>
    <row r="303" spans="1:8" ht="45.75" customHeight="1" x14ac:dyDescent="0.25">
      <c r="A303" s="53" t="s">
        <v>369</v>
      </c>
      <c r="B303" s="52" t="s">
        <v>55</v>
      </c>
      <c r="C303" s="53" t="s">
        <v>56</v>
      </c>
      <c r="D303" s="54" t="s">
        <v>47</v>
      </c>
      <c r="E303" s="62">
        <v>8.9339999999999993</v>
      </c>
      <c r="F303" s="56"/>
      <c r="G303" s="57">
        <f t="shared" si="13"/>
        <v>0</v>
      </c>
      <c r="H303" s="58"/>
    </row>
    <row r="304" spans="1:8" ht="27.75" customHeight="1" x14ac:dyDescent="0.25">
      <c r="A304" s="53" t="s">
        <v>370</v>
      </c>
      <c r="B304" s="52" t="s">
        <v>58</v>
      </c>
      <c r="C304" s="53" t="s">
        <v>59</v>
      </c>
      <c r="D304" s="54" t="s">
        <v>47</v>
      </c>
      <c r="E304" s="62">
        <v>2.2589999999999999</v>
      </c>
      <c r="F304" s="56"/>
      <c r="G304" s="57">
        <f t="shared" si="13"/>
        <v>0</v>
      </c>
      <c r="H304" s="58"/>
    </row>
    <row r="305" spans="1:8" ht="27.75" customHeight="1" x14ac:dyDescent="0.25">
      <c r="A305" s="53" t="s">
        <v>371</v>
      </c>
      <c r="B305" s="52" t="s">
        <v>58</v>
      </c>
      <c r="C305" s="53" t="s">
        <v>61</v>
      </c>
      <c r="D305" s="54" t="s">
        <v>47</v>
      </c>
      <c r="E305" s="62">
        <v>2.157</v>
      </c>
      <c r="F305" s="56"/>
      <c r="G305" s="57">
        <f t="shared" si="13"/>
        <v>0</v>
      </c>
      <c r="H305" s="58"/>
    </row>
    <row r="306" spans="1:8" ht="27.75" customHeight="1" x14ac:dyDescent="0.25">
      <c r="A306" s="53" t="s">
        <v>372</v>
      </c>
      <c r="B306" s="52" t="s">
        <v>63</v>
      </c>
      <c r="C306" s="53" t="s">
        <v>64</v>
      </c>
      <c r="D306" s="54" t="s">
        <v>47</v>
      </c>
      <c r="E306" s="62">
        <v>4.5179999999999998</v>
      </c>
      <c r="F306" s="56"/>
      <c r="G306" s="57">
        <f t="shared" si="13"/>
        <v>0</v>
      </c>
      <c r="H306" s="58"/>
    </row>
    <row r="307" spans="1:8" ht="27" customHeight="1" x14ac:dyDescent="0.25">
      <c r="A307" s="53" t="s">
        <v>373</v>
      </c>
      <c r="B307" s="52" t="s">
        <v>66</v>
      </c>
      <c r="C307" s="53" t="s">
        <v>67</v>
      </c>
      <c r="D307" s="53" t="s">
        <v>68</v>
      </c>
      <c r="E307" s="62">
        <v>12.55</v>
      </c>
      <c r="F307" s="56"/>
      <c r="G307" s="57">
        <f t="shared" si="13"/>
        <v>0</v>
      </c>
      <c r="H307" s="23"/>
    </row>
    <row r="308" spans="1:8" ht="27.75" customHeight="1" x14ac:dyDescent="0.25">
      <c r="A308" s="53" t="s">
        <v>374</v>
      </c>
      <c r="B308" s="52" t="s">
        <v>70</v>
      </c>
      <c r="C308" s="53" t="s">
        <v>71</v>
      </c>
      <c r="D308" s="54" t="s">
        <v>47</v>
      </c>
      <c r="E308" s="62">
        <v>3.15</v>
      </c>
      <c r="F308" s="56"/>
      <c r="G308" s="57">
        <f t="shared" si="13"/>
        <v>0</v>
      </c>
      <c r="H308" s="58"/>
    </row>
    <row r="309" spans="1:8" ht="27.75" customHeight="1" x14ac:dyDescent="0.25">
      <c r="A309" s="53" t="s">
        <v>375</v>
      </c>
      <c r="B309" s="52" t="s">
        <v>73</v>
      </c>
      <c r="C309" s="53" t="s">
        <v>74</v>
      </c>
      <c r="D309" s="54" t="s">
        <v>47</v>
      </c>
      <c r="E309" s="62">
        <v>0.216</v>
      </c>
      <c r="F309" s="56"/>
      <c r="G309" s="57">
        <f t="shared" si="13"/>
        <v>0</v>
      </c>
      <c r="H309" s="58"/>
    </row>
    <row r="310" spans="1:8" ht="27.75" customHeight="1" x14ac:dyDescent="0.25">
      <c r="A310" s="53" t="s">
        <v>376</v>
      </c>
      <c r="B310" s="52" t="s">
        <v>76</v>
      </c>
      <c r="C310" s="53" t="s">
        <v>377</v>
      </c>
      <c r="D310" s="53" t="s">
        <v>78</v>
      </c>
      <c r="E310" s="62">
        <v>1</v>
      </c>
      <c r="F310" s="56"/>
      <c r="G310" s="57">
        <f t="shared" si="13"/>
        <v>0</v>
      </c>
      <c r="H310" s="58"/>
    </row>
    <row r="311" spans="1:8" ht="27.75" customHeight="1" x14ac:dyDescent="0.25">
      <c r="A311" s="53" t="s">
        <v>378</v>
      </c>
      <c r="B311" s="52" t="s">
        <v>80</v>
      </c>
      <c r="C311" s="53" t="s">
        <v>81</v>
      </c>
      <c r="D311" s="53" t="s">
        <v>82</v>
      </c>
      <c r="E311" s="62">
        <v>-3</v>
      </c>
      <c r="F311" s="56"/>
      <c r="G311" s="57">
        <f t="shared" si="13"/>
        <v>0</v>
      </c>
      <c r="H311" s="58"/>
    </row>
    <row r="312" spans="1:8" ht="27.75" customHeight="1" x14ac:dyDescent="0.25">
      <c r="A312" s="53" t="s">
        <v>379</v>
      </c>
      <c r="B312" s="52" t="s">
        <v>70</v>
      </c>
      <c r="C312" s="53" t="s">
        <v>71</v>
      </c>
      <c r="D312" s="54" t="s">
        <v>47</v>
      </c>
      <c r="E312" s="62">
        <v>0.98</v>
      </c>
      <c r="F312" s="56"/>
      <c r="G312" s="57">
        <f t="shared" si="13"/>
        <v>0</v>
      </c>
      <c r="H312" s="58"/>
    </row>
    <row r="313" spans="1:8" ht="27.75" customHeight="1" x14ac:dyDescent="0.25">
      <c r="A313" s="53" t="s">
        <v>380</v>
      </c>
      <c r="B313" s="52" t="s">
        <v>73</v>
      </c>
      <c r="C313" s="53" t="s">
        <v>74</v>
      </c>
      <c r="D313" s="54" t="s">
        <v>47</v>
      </c>
      <c r="E313" s="62">
        <v>0.15</v>
      </c>
      <c r="F313" s="56"/>
      <c r="G313" s="57">
        <f t="shared" si="13"/>
        <v>0</v>
      </c>
      <c r="H313" s="58"/>
    </row>
    <row r="314" spans="1:8" ht="36.75" customHeight="1" x14ac:dyDescent="0.25">
      <c r="A314" s="53" t="s">
        <v>381</v>
      </c>
      <c r="B314" s="52" t="s">
        <v>86</v>
      </c>
      <c r="C314" s="53" t="s">
        <v>382</v>
      </c>
      <c r="D314" s="53" t="s">
        <v>88</v>
      </c>
      <c r="E314" s="62">
        <v>1</v>
      </c>
      <c r="F314" s="56"/>
      <c r="G314" s="57">
        <f t="shared" si="13"/>
        <v>0</v>
      </c>
      <c r="H314" s="58"/>
    </row>
    <row r="315" spans="1:8" ht="27.75" customHeight="1" x14ac:dyDescent="0.25">
      <c r="A315" s="53" t="s">
        <v>383</v>
      </c>
      <c r="B315" s="52" t="s">
        <v>70</v>
      </c>
      <c r="C315" s="53" t="s">
        <v>71</v>
      </c>
      <c r="D315" s="54" t="s">
        <v>47</v>
      </c>
      <c r="E315" s="62">
        <v>30.882000000000001</v>
      </c>
      <c r="F315" s="56"/>
      <c r="G315" s="57">
        <f t="shared" si="13"/>
        <v>0</v>
      </c>
      <c r="H315" s="58"/>
    </row>
    <row r="316" spans="1:8" ht="27.75" customHeight="1" x14ac:dyDescent="0.25">
      <c r="A316" s="53" t="s">
        <v>384</v>
      </c>
      <c r="B316" s="52" t="s">
        <v>52</v>
      </c>
      <c r="C316" s="53" t="s">
        <v>53</v>
      </c>
      <c r="D316" s="54" t="s">
        <v>47</v>
      </c>
      <c r="E316" s="62">
        <v>30.882000000000001</v>
      </c>
      <c r="F316" s="56"/>
      <c r="G316" s="57">
        <f t="shared" si="13"/>
        <v>0</v>
      </c>
      <c r="H316" s="58"/>
    </row>
    <row r="317" spans="1:8" ht="45.75" customHeight="1" x14ac:dyDescent="0.25">
      <c r="A317" s="53" t="s">
        <v>385</v>
      </c>
      <c r="B317" s="52" t="s">
        <v>55</v>
      </c>
      <c r="C317" s="53" t="s">
        <v>56</v>
      </c>
      <c r="D317" s="54" t="s">
        <v>47</v>
      </c>
      <c r="E317" s="62">
        <v>30.882000000000001</v>
      </c>
      <c r="F317" s="56"/>
      <c r="G317" s="57">
        <f t="shared" si="13"/>
        <v>0</v>
      </c>
      <c r="H317" s="58"/>
    </row>
    <row r="318" spans="1:8" ht="27.75" customHeight="1" x14ac:dyDescent="0.25">
      <c r="A318" s="53" t="s">
        <v>386</v>
      </c>
      <c r="B318" s="52" t="s">
        <v>58</v>
      </c>
      <c r="C318" s="53" t="s">
        <v>59</v>
      </c>
      <c r="D318" s="54" t="s">
        <v>47</v>
      </c>
      <c r="E318" s="62">
        <v>2.54</v>
      </c>
      <c r="F318" s="56"/>
      <c r="G318" s="57">
        <f t="shared" si="13"/>
        <v>0</v>
      </c>
      <c r="H318" s="58"/>
    </row>
    <row r="319" spans="1:8" ht="27.75" customHeight="1" x14ac:dyDescent="0.25">
      <c r="A319" s="53" t="s">
        <v>387</v>
      </c>
      <c r="B319" s="52" t="s">
        <v>55</v>
      </c>
      <c r="C319" s="53" t="s">
        <v>94</v>
      </c>
      <c r="D319" s="54" t="s">
        <v>47</v>
      </c>
      <c r="E319" s="62">
        <v>28.341999999999999</v>
      </c>
      <c r="F319" s="56"/>
      <c r="G319" s="57">
        <f t="shared" si="13"/>
        <v>0</v>
      </c>
      <c r="H319" s="58"/>
    </row>
    <row r="320" spans="1:8" ht="27" customHeight="1" x14ac:dyDescent="0.25">
      <c r="A320" s="53" t="s">
        <v>388</v>
      </c>
      <c r="B320" s="52" t="s">
        <v>96</v>
      </c>
      <c r="C320" s="53" t="s">
        <v>97</v>
      </c>
      <c r="D320" s="54" t="s">
        <v>47</v>
      </c>
      <c r="E320" s="62">
        <v>28.341999999999999</v>
      </c>
      <c r="F320" s="56"/>
      <c r="G320" s="57">
        <f t="shared" si="13"/>
        <v>0</v>
      </c>
      <c r="H320" s="23"/>
    </row>
    <row r="321" spans="1:8" ht="27.75" customHeight="1" x14ac:dyDescent="0.25">
      <c r="A321" s="53" t="s">
        <v>389</v>
      </c>
      <c r="B321" s="59" t="s">
        <v>99</v>
      </c>
      <c r="C321" s="53" t="s">
        <v>100</v>
      </c>
      <c r="D321" s="53" t="s">
        <v>88</v>
      </c>
      <c r="E321" s="62">
        <v>1</v>
      </c>
      <c r="F321" s="56"/>
      <c r="G321" s="57">
        <f t="shared" si="13"/>
        <v>0</v>
      </c>
      <c r="H321" s="58"/>
    </row>
    <row r="322" spans="1:8" ht="27.75" customHeight="1" x14ac:dyDescent="0.25">
      <c r="A322" s="53" t="s">
        <v>390</v>
      </c>
      <c r="B322" s="59" t="s">
        <v>99</v>
      </c>
      <c r="C322" s="53" t="s">
        <v>102</v>
      </c>
      <c r="D322" s="53" t="s">
        <v>103</v>
      </c>
      <c r="E322" s="62">
        <v>1</v>
      </c>
      <c r="F322" s="56"/>
      <c r="G322" s="57">
        <f t="shared" si="13"/>
        <v>0</v>
      </c>
      <c r="H322" s="58"/>
    </row>
    <row r="323" spans="1:8" ht="11.25" customHeight="1" x14ac:dyDescent="0.2">
      <c r="A323" s="264" t="s">
        <v>391</v>
      </c>
      <c r="B323" s="264"/>
      <c r="C323" s="264"/>
      <c r="D323" s="264"/>
      <c r="E323" s="264"/>
      <c r="F323" s="264"/>
      <c r="G323" s="60">
        <f>SUM(G300:G322)</f>
        <v>0</v>
      </c>
      <c r="H323" s="4"/>
    </row>
    <row r="324" spans="1:8" ht="11.25" customHeight="1" x14ac:dyDescent="0.2">
      <c r="A324" s="63">
        <v>1.1299999999999999</v>
      </c>
      <c r="B324" s="50" t="s">
        <v>21</v>
      </c>
      <c r="C324" s="265" t="s">
        <v>35</v>
      </c>
      <c r="D324" s="265"/>
      <c r="E324" s="265"/>
      <c r="F324" s="265"/>
      <c r="G324" s="265"/>
      <c r="H324" s="4"/>
    </row>
    <row r="325" spans="1:8" ht="100.5" customHeight="1" x14ac:dyDescent="0.25">
      <c r="A325" s="53" t="s">
        <v>392</v>
      </c>
      <c r="B325" s="52" t="s">
        <v>393</v>
      </c>
      <c r="C325" s="53" t="s">
        <v>394</v>
      </c>
      <c r="D325" s="53" t="s">
        <v>68</v>
      </c>
      <c r="E325" s="62">
        <v>372</v>
      </c>
      <c r="F325" s="56"/>
      <c r="G325" s="57">
        <f>E325*F325</f>
        <v>0</v>
      </c>
      <c r="H325" s="58"/>
    </row>
    <row r="326" spans="1:8" ht="33.75" customHeight="1" x14ac:dyDescent="0.25">
      <c r="A326" s="53" t="s">
        <v>395</v>
      </c>
      <c r="B326" s="52" t="s">
        <v>396</v>
      </c>
      <c r="C326" s="53" t="s">
        <v>397</v>
      </c>
      <c r="D326" s="53" t="s">
        <v>398</v>
      </c>
      <c r="E326" s="62">
        <v>12</v>
      </c>
      <c r="F326" s="56"/>
      <c r="G326" s="57">
        <f>E326*F326</f>
        <v>0</v>
      </c>
      <c r="H326" s="58"/>
    </row>
    <row r="327" spans="1:8" ht="91.5" customHeight="1" x14ac:dyDescent="0.25">
      <c r="A327" s="53" t="s">
        <v>399</v>
      </c>
      <c r="B327" s="52" t="s">
        <v>400</v>
      </c>
      <c r="C327" s="53" t="s">
        <v>401</v>
      </c>
      <c r="D327" s="53" t="s">
        <v>398</v>
      </c>
      <c r="E327" s="62">
        <v>12</v>
      </c>
      <c r="F327" s="56"/>
      <c r="G327" s="57">
        <f>E327*F327</f>
        <v>0</v>
      </c>
      <c r="H327" s="58"/>
    </row>
    <row r="328" spans="1:8" ht="15" customHeight="1" x14ac:dyDescent="0.2">
      <c r="A328" s="263" t="s">
        <v>402</v>
      </c>
      <c r="B328" s="263"/>
      <c r="C328" s="263"/>
      <c r="D328" s="263"/>
      <c r="E328" s="263"/>
      <c r="F328" s="263"/>
      <c r="G328" s="64">
        <f>SUM(G325:G327)</f>
        <v>0</v>
      </c>
      <c r="H328" s="4"/>
    </row>
    <row r="329" spans="1:8" ht="22.5" customHeight="1" x14ac:dyDescent="0.25">
      <c r="A329" s="263" t="s">
        <v>403</v>
      </c>
      <c r="B329" s="263"/>
      <c r="C329" s="263"/>
      <c r="D329" s="263"/>
      <c r="E329" s="263"/>
      <c r="F329" s="263"/>
      <c r="G329" s="64">
        <f>G48+G73+G98+G123+G148+G173+G198+G223+G248+G273+G298+G323+G328</f>
        <v>0</v>
      </c>
      <c r="H329" s="23"/>
    </row>
    <row r="330" spans="1:8" ht="13.5" customHeight="1" x14ac:dyDescent="0.25">
      <c r="A330" s="263" t="s">
        <v>12</v>
      </c>
      <c r="B330" s="263"/>
      <c r="C330" s="263"/>
      <c r="D330" s="263"/>
      <c r="E330" s="263"/>
      <c r="F330" s="263"/>
      <c r="G330" s="64">
        <f>G329*0.23</f>
        <v>0</v>
      </c>
      <c r="H330" s="58"/>
    </row>
    <row r="331" spans="1:8" ht="13.5" customHeight="1" x14ac:dyDescent="0.25">
      <c r="A331" s="263" t="s">
        <v>404</v>
      </c>
      <c r="B331" s="263"/>
      <c r="C331" s="263"/>
      <c r="D331" s="263"/>
      <c r="E331" s="263"/>
      <c r="F331" s="263"/>
      <c r="G331" s="64">
        <f>G329+G330</f>
        <v>0</v>
      </c>
    </row>
  </sheetData>
  <mergeCells count="33">
    <mergeCell ref="A1:H1"/>
    <mergeCell ref="A2:G2"/>
    <mergeCell ref="A20:G20"/>
    <mergeCell ref="C23:G23"/>
    <mergeCell ref="C24:G24"/>
    <mergeCell ref="A48:F48"/>
    <mergeCell ref="C49:G49"/>
    <mergeCell ref="A73:F73"/>
    <mergeCell ref="C74:G74"/>
    <mergeCell ref="A98:F98"/>
    <mergeCell ref="C99:G99"/>
    <mergeCell ref="A123:F123"/>
    <mergeCell ref="C124:G124"/>
    <mergeCell ref="A148:F148"/>
    <mergeCell ref="C149:G149"/>
    <mergeCell ref="A173:F173"/>
    <mergeCell ref="C174:G174"/>
    <mergeCell ref="A198:F198"/>
    <mergeCell ref="C199:G199"/>
    <mergeCell ref="A223:F223"/>
    <mergeCell ref="C224:G224"/>
    <mergeCell ref="A248:F248"/>
    <mergeCell ref="C249:G249"/>
    <mergeCell ref="A273:F273"/>
    <mergeCell ref="C274:G274"/>
    <mergeCell ref="A329:F329"/>
    <mergeCell ref="A330:F330"/>
    <mergeCell ref="A331:F331"/>
    <mergeCell ref="A298:F298"/>
    <mergeCell ref="C299:G299"/>
    <mergeCell ref="A323:F323"/>
    <mergeCell ref="C324:G324"/>
    <mergeCell ref="A328:F328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99999"/>
  </sheetPr>
  <dimension ref="A1:G68"/>
  <sheetViews>
    <sheetView zoomScale="120" zoomScaleNormal="120" workbookViewId="0">
      <selection activeCell="I11" sqref="I11"/>
    </sheetView>
  </sheetViews>
  <sheetFormatPr defaultColWidth="8.85546875" defaultRowHeight="12.75" x14ac:dyDescent="0.25"/>
  <cols>
    <col min="1" max="1" width="4.5703125" style="65" customWidth="1"/>
    <col min="2" max="2" width="21.85546875" style="65" customWidth="1"/>
    <col min="3" max="3" width="25.5703125" style="65" customWidth="1"/>
    <col min="4" max="4" width="5.28515625" style="65" customWidth="1"/>
    <col min="5" max="5" width="14.28515625" style="65" customWidth="1"/>
    <col min="6" max="16384" width="8.85546875" style="65"/>
  </cols>
  <sheetData>
    <row r="1" spans="1:7" ht="11.25" customHeight="1" x14ac:dyDescent="0.25"/>
    <row r="2" spans="1:7" ht="15.75" x14ac:dyDescent="0.25">
      <c r="A2" s="267" t="s">
        <v>1238</v>
      </c>
      <c r="B2" s="267"/>
      <c r="C2" s="267"/>
      <c r="D2" s="267"/>
      <c r="E2" s="267"/>
      <c r="F2" s="267"/>
      <c r="G2" s="267"/>
    </row>
    <row r="3" spans="1:7" ht="12" customHeight="1" x14ac:dyDescent="0.25"/>
    <row r="4" spans="1:7" ht="12" customHeight="1" x14ac:dyDescent="0.25">
      <c r="A4" s="66" t="s">
        <v>2</v>
      </c>
      <c r="B4" s="66" t="s">
        <v>405</v>
      </c>
      <c r="C4" s="66" t="s">
        <v>406</v>
      </c>
      <c r="D4" s="66" t="s">
        <v>407</v>
      </c>
      <c r="E4" s="66" t="s">
        <v>19</v>
      </c>
      <c r="F4" s="66" t="s">
        <v>12</v>
      </c>
      <c r="G4" s="66" t="s">
        <v>20</v>
      </c>
    </row>
    <row r="5" spans="1:7" ht="12" customHeight="1" x14ac:dyDescent="0.25">
      <c r="A5" s="67">
        <v>1</v>
      </c>
      <c r="B5" s="68" t="s">
        <v>408</v>
      </c>
      <c r="C5" s="67">
        <v>1</v>
      </c>
      <c r="D5" s="67">
        <v>4</v>
      </c>
      <c r="E5" s="35">
        <f>G17</f>
        <v>0</v>
      </c>
      <c r="F5" s="35">
        <f>E5*0.23</f>
        <v>0</v>
      </c>
      <c r="G5" s="35">
        <f>E5+F5</f>
        <v>0</v>
      </c>
    </row>
    <row r="6" spans="1:7" ht="21" customHeight="1" x14ac:dyDescent="0.25">
      <c r="A6" s="67">
        <v>2</v>
      </c>
      <c r="B6" s="68" t="s">
        <v>409</v>
      </c>
      <c r="C6" s="67">
        <v>5</v>
      </c>
      <c r="D6" s="67">
        <v>9</v>
      </c>
      <c r="E6" s="35">
        <f>G23</f>
        <v>0</v>
      </c>
      <c r="F6" s="35">
        <f>E6*0.23</f>
        <v>0</v>
      </c>
      <c r="G6" s="35">
        <f>E6+F6</f>
        <v>0</v>
      </c>
    </row>
    <row r="7" spans="1:7" ht="12" customHeight="1" x14ac:dyDescent="0.25">
      <c r="A7" s="67">
        <v>3</v>
      </c>
      <c r="B7" s="68" t="s">
        <v>410</v>
      </c>
      <c r="C7" s="67">
        <v>10</v>
      </c>
      <c r="D7" s="67">
        <v>13</v>
      </c>
      <c r="E7" s="35">
        <f>G28</f>
        <v>0</v>
      </c>
      <c r="F7" s="35">
        <f>E7*0.23</f>
        <v>0</v>
      </c>
      <c r="G7" s="35">
        <f>E7+F7</f>
        <v>0</v>
      </c>
    </row>
    <row r="8" spans="1:7" ht="12" customHeight="1" x14ac:dyDescent="0.25">
      <c r="A8" s="271" t="s">
        <v>411</v>
      </c>
      <c r="B8" s="271"/>
      <c r="C8" s="271"/>
      <c r="D8" s="271"/>
      <c r="E8" s="30">
        <f>SUM(E5:E7)</f>
        <v>0</v>
      </c>
      <c r="F8" s="30">
        <f>E8*0.23</f>
        <v>0</v>
      </c>
      <c r="G8" s="30">
        <f>SUM(G5:G7)</f>
        <v>0</v>
      </c>
    </row>
    <row r="9" spans="1:7" ht="12" customHeight="1" x14ac:dyDescent="0.25">
      <c r="A9" s="69"/>
      <c r="B9" s="70"/>
      <c r="C9" s="69"/>
      <c r="D9" s="69"/>
      <c r="E9" s="38"/>
      <c r="F9" s="38"/>
      <c r="G9" s="38"/>
    </row>
    <row r="10" spans="1:7" ht="12" customHeight="1" x14ac:dyDescent="0.25">
      <c r="A10" s="268" t="s">
        <v>36</v>
      </c>
      <c r="B10" s="268"/>
      <c r="C10" s="268"/>
      <c r="D10" s="268"/>
      <c r="E10" s="268"/>
      <c r="F10" s="268"/>
      <c r="G10" s="268"/>
    </row>
    <row r="11" spans="1:7" ht="24" customHeight="1" x14ac:dyDescent="0.25"/>
    <row r="12" spans="1:7" ht="24" customHeight="1" x14ac:dyDescent="0.25">
      <c r="A12" s="45" t="s">
        <v>2</v>
      </c>
      <c r="B12" s="1" t="s">
        <v>37</v>
      </c>
      <c r="C12" s="1" t="s">
        <v>38</v>
      </c>
      <c r="D12" s="45" t="s">
        <v>39</v>
      </c>
      <c r="E12" s="44" t="s">
        <v>40</v>
      </c>
      <c r="F12" s="45" t="s">
        <v>41</v>
      </c>
      <c r="G12" s="46" t="s">
        <v>42</v>
      </c>
    </row>
    <row r="13" spans="1:7" ht="36" customHeight="1" x14ac:dyDescent="0.25">
      <c r="A13" s="71" t="s">
        <v>412</v>
      </c>
      <c r="B13" s="34" t="s">
        <v>413</v>
      </c>
      <c r="C13" s="34" t="s">
        <v>414</v>
      </c>
      <c r="D13" s="72" t="s">
        <v>68</v>
      </c>
      <c r="E13" s="73">
        <v>368</v>
      </c>
      <c r="F13" s="56"/>
      <c r="G13" s="72">
        <f>E13*F13</f>
        <v>0</v>
      </c>
    </row>
    <row r="14" spans="1:7" ht="33.75" x14ac:dyDescent="0.25">
      <c r="A14" s="74" t="s">
        <v>415</v>
      </c>
      <c r="B14" s="34" t="s">
        <v>416</v>
      </c>
      <c r="C14" s="34" t="s">
        <v>417</v>
      </c>
      <c r="D14" s="72" t="s">
        <v>418</v>
      </c>
      <c r="E14" s="73">
        <v>147.19999999999999</v>
      </c>
      <c r="F14" s="56"/>
      <c r="G14" s="72">
        <f>E14*F14</f>
        <v>0</v>
      </c>
    </row>
    <row r="15" spans="1:7" ht="33.75" x14ac:dyDescent="0.25">
      <c r="A15" s="74" t="s">
        <v>419</v>
      </c>
      <c r="B15" s="75" t="s">
        <v>420</v>
      </c>
      <c r="C15" s="75" t="s">
        <v>421</v>
      </c>
      <c r="D15" s="76" t="s">
        <v>418</v>
      </c>
      <c r="E15" s="73">
        <v>147.19999999999999</v>
      </c>
      <c r="F15" s="77"/>
      <c r="G15" s="72">
        <f>E15*F15</f>
        <v>0</v>
      </c>
    </row>
    <row r="16" spans="1:7" ht="67.5" x14ac:dyDescent="0.25">
      <c r="A16" s="74" t="s">
        <v>422</v>
      </c>
      <c r="B16" s="78" t="s">
        <v>423</v>
      </c>
      <c r="C16" s="75" t="s">
        <v>424</v>
      </c>
      <c r="D16" s="76" t="s">
        <v>425</v>
      </c>
      <c r="E16" s="79">
        <v>29.292999999999999</v>
      </c>
      <c r="F16" s="77"/>
      <c r="G16" s="72">
        <f>E16*F16</f>
        <v>0</v>
      </c>
    </row>
    <row r="17" spans="1:7" ht="36" customHeight="1" x14ac:dyDescent="0.25">
      <c r="A17" s="269" t="s">
        <v>426</v>
      </c>
      <c r="B17" s="269"/>
      <c r="C17" s="269"/>
      <c r="D17" s="269"/>
      <c r="E17" s="269"/>
      <c r="F17" s="269"/>
      <c r="G17" s="60">
        <f>SUM(G13:G16)</f>
        <v>0</v>
      </c>
    </row>
    <row r="18" spans="1:7" ht="24" customHeight="1" x14ac:dyDescent="0.25">
      <c r="A18" s="76" t="s">
        <v>427</v>
      </c>
      <c r="B18" s="75" t="s">
        <v>428</v>
      </c>
      <c r="C18" s="75" t="s">
        <v>429</v>
      </c>
      <c r="D18" s="76" t="s">
        <v>68</v>
      </c>
      <c r="E18" s="79">
        <v>746</v>
      </c>
      <c r="F18" s="77"/>
      <c r="G18" s="72">
        <f>E18*F18</f>
        <v>0</v>
      </c>
    </row>
    <row r="19" spans="1:7" ht="22.5" x14ac:dyDescent="0.25">
      <c r="A19" s="76" t="s">
        <v>430</v>
      </c>
      <c r="B19" s="75" t="s">
        <v>431</v>
      </c>
      <c r="C19" s="75" t="s">
        <v>432</v>
      </c>
      <c r="D19" s="76" t="s">
        <v>425</v>
      </c>
      <c r="E19" s="79">
        <v>35.81</v>
      </c>
      <c r="F19" s="77"/>
      <c r="G19" s="72">
        <f>E19*F19</f>
        <v>0</v>
      </c>
    </row>
    <row r="20" spans="1:7" ht="27.75" customHeight="1" x14ac:dyDescent="0.25">
      <c r="A20" s="76" t="s">
        <v>433</v>
      </c>
      <c r="B20" s="75" t="s">
        <v>434</v>
      </c>
      <c r="C20" s="75" t="s">
        <v>435</v>
      </c>
      <c r="D20" s="76" t="s">
        <v>425</v>
      </c>
      <c r="E20" s="79">
        <v>41.776000000000003</v>
      </c>
      <c r="F20" s="77"/>
      <c r="G20" s="72">
        <f>E20*F20</f>
        <v>0</v>
      </c>
    </row>
    <row r="21" spans="1:7" ht="34.5" customHeight="1" x14ac:dyDescent="0.25">
      <c r="A21" s="76" t="s">
        <v>436</v>
      </c>
      <c r="B21" s="75" t="s">
        <v>437</v>
      </c>
      <c r="C21" s="75" t="s">
        <v>438</v>
      </c>
      <c r="D21" s="76" t="s">
        <v>68</v>
      </c>
      <c r="E21" s="79">
        <v>746</v>
      </c>
      <c r="F21" s="77"/>
      <c r="G21" s="72">
        <f>E21*F21</f>
        <v>0</v>
      </c>
    </row>
    <row r="22" spans="1:7" ht="24" customHeight="1" x14ac:dyDescent="0.25">
      <c r="A22" s="76" t="s">
        <v>439</v>
      </c>
      <c r="B22" s="78" t="s">
        <v>440</v>
      </c>
      <c r="C22" s="75" t="s">
        <v>441</v>
      </c>
      <c r="D22" s="76" t="s">
        <v>418</v>
      </c>
      <c r="E22" s="79">
        <v>55.65</v>
      </c>
      <c r="F22" s="77"/>
      <c r="G22" s="72">
        <f>E22*F22</f>
        <v>0</v>
      </c>
    </row>
    <row r="23" spans="1:7" ht="12" customHeight="1" x14ac:dyDescent="0.25">
      <c r="A23" s="269" t="s">
        <v>442</v>
      </c>
      <c r="B23" s="269"/>
      <c r="C23" s="269"/>
      <c r="D23" s="269"/>
      <c r="E23" s="269"/>
      <c r="F23" s="269"/>
      <c r="G23" s="60">
        <f>SUM(G18:G22)</f>
        <v>0</v>
      </c>
    </row>
    <row r="24" spans="1:7" ht="33.75" x14ac:dyDescent="0.25">
      <c r="A24" s="76" t="s">
        <v>443</v>
      </c>
      <c r="B24" s="75" t="s">
        <v>444</v>
      </c>
      <c r="C24" s="75" t="s">
        <v>445</v>
      </c>
      <c r="D24" s="76" t="s">
        <v>418</v>
      </c>
      <c r="E24" s="79">
        <v>1484</v>
      </c>
      <c r="F24" s="77"/>
      <c r="G24" s="72">
        <f>E24*F24</f>
        <v>0</v>
      </c>
    </row>
    <row r="25" spans="1:7" ht="47.25" customHeight="1" x14ac:dyDescent="0.25">
      <c r="A25" s="76" t="s">
        <v>446</v>
      </c>
      <c r="B25" s="78" t="s">
        <v>447</v>
      </c>
      <c r="C25" s="75" t="s">
        <v>448</v>
      </c>
      <c r="D25" s="76" t="s">
        <v>425</v>
      </c>
      <c r="E25" s="79">
        <v>148.4</v>
      </c>
      <c r="F25" s="77"/>
      <c r="G25" s="72">
        <f>E25*F25</f>
        <v>0</v>
      </c>
    </row>
    <row r="26" spans="1:7" ht="33.75" x14ac:dyDescent="0.25">
      <c r="A26" s="76" t="s">
        <v>449</v>
      </c>
      <c r="B26" s="75" t="s">
        <v>450</v>
      </c>
      <c r="C26" s="75" t="s">
        <v>451</v>
      </c>
      <c r="D26" s="76" t="s">
        <v>452</v>
      </c>
      <c r="E26" s="79">
        <v>0.14799999999999999</v>
      </c>
      <c r="F26" s="77"/>
      <c r="G26" s="72">
        <f>E26*F26</f>
        <v>0</v>
      </c>
    </row>
    <row r="27" spans="1:7" ht="25.5" customHeight="1" x14ac:dyDescent="0.25">
      <c r="A27" s="76" t="s">
        <v>453</v>
      </c>
      <c r="B27" s="78" t="s">
        <v>454</v>
      </c>
      <c r="C27" s="75" t="s">
        <v>455</v>
      </c>
      <c r="D27" s="76" t="s">
        <v>418</v>
      </c>
      <c r="E27" s="79">
        <v>1484</v>
      </c>
      <c r="F27" s="77"/>
      <c r="G27" s="72">
        <f>E27*F27</f>
        <v>0</v>
      </c>
    </row>
    <row r="28" spans="1:7" ht="24" customHeight="1" x14ac:dyDescent="0.25">
      <c r="A28" s="269" t="s">
        <v>456</v>
      </c>
      <c r="B28" s="269"/>
      <c r="C28" s="269"/>
      <c r="D28" s="269"/>
      <c r="E28" s="269"/>
      <c r="F28" s="269"/>
      <c r="G28" s="60">
        <f>SUM(G24:G27)</f>
        <v>0</v>
      </c>
    </row>
    <row r="29" spans="1:7" ht="12" customHeight="1" x14ac:dyDescent="0.25">
      <c r="A29" s="270" t="s">
        <v>457</v>
      </c>
      <c r="B29" s="270"/>
      <c r="C29" s="270"/>
      <c r="D29" s="270"/>
      <c r="E29" s="270"/>
      <c r="F29" s="270"/>
      <c r="G29" s="64">
        <f>G17+G23+G28</f>
        <v>0</v>
      </c>
    </row>
    <row r="30" spans="1:7" ht="18" customHeight="1" x14ac:dyDescent="0.25">
      <c r="A30" s="270" t="s">
        <v>12</v>
      </c>
      <c r="B30" s="270"/>
      <c r="C30" s="270"/>
      <c r="D30" s="270"/>
      <c r="E30" s="270"/>
      <c r="F30" s="270"/>
      <c r="G30" s="64">
        <f>G29*0.23</f>
        <v>0</v>
      </c>
    </row>
    <row r="31" spans="1:7" ht="21" customHeight="1" x14ac:dyDescent="0.25">
      <c r="A31" s="270" t="s">
        <v>458</v>
      </c>
      <c r="B31" s="270"/>
      <c r="C31" s="270"/>
      <c r="D31" s="270"/>
      <c r="E31" s="270"/>
      <c r="F31" s="270"/>
      <c r="G31" s="64">
        <f>G29+G30</f>
        <v>0</v>
      </c>
    </row>
    <row r="32" spans="1:7" ht="11.25" customHeight="1" x14ac:dyDescent="0.25"/>
    <row r="33" ht="33.75" customHeight="1" x14ac:dyDescent="0.25"/>
    <row r="34" ht="11.25" customHeight="1" x14ac:dyDescent="0.25"/>
    <row r="35" ht="33.75" customHeight="1" x14ac:dyDescent="0.25"/>
    <row r="36" ht="11.25" customHeight="1" x14ac:dyDescent="0.25"/>
    <row r="37" ht="33.75" customHeight="1" x14ac:dyDescent="0.25"/>
    <row r="38" ht="11.25" customHeight="1" x14ac:dyDescent="0.25"/>
    <row r="39" ht="47.25" customHeight="1" x14ac:dyDescent="0.25"/>
    <row r="40" ht="24.75" customHeight="1" x14ac:dyDescent="0.25"/>
    <row r="41" ht="56.25" customHeight="1" x14ac:dyDescent="0.25"/>
    <row r="42" ht="11.25" customHeight="1" x14ac:dyDescent="0.25"/>
    <row r="43" ht="22.5" customHeight="1" x14ac:dyDescent="0.25"/>
    <row r="44" ht="22.5" customHeight="1" x14ac:dyDescent="0.25"/>
    <row r="45" ht="11.25" customHeight="1" x14ac:dyDescent="0.25"/>
    <row r="46" ht="22.5" customHeight="1" x14ac:dyDescent="0.25"/>
    <row r="47" ht="19.5" customHeight="1" x14ac:dyDescent="0.25"/>
    <row r="48" ht="11.25" customHeight="1" x14ac:dyDescent="0.25"/>
    <row r="49" ht="37.5" customHeight="1" x14ac:dyDescent="0.25"/>
    <row r="50" ht="11.25" customHeight="1" x14ac:dyDescent="0.25"/>
    <row r="51" ht="11.25" customHeight="1" x14ac:dyDescent="0.25"/>
    <row r="52" ht="9" customHeight="1" x14ac:dyDescent="0.25"/>
    <row r="53" ht="11.25" customHeight="1" x14ac:dyDescent="0.25"/>
    <row r="54" ht="11.25" customHeight="1" x14ac:dyDescent="0.25"/>
    <row r="55" ht="11.25" customHeight="1" x14ac:dyDescent="0.25"/>
    <row r="56" ht="33.75" customHeight="1" x14ac:dyDescent="0.25"/>
    <row r="57" ht="11.25" customHeight="1" x14ac:dyDescent="0.25"/>
    <row r="58" ht="11.25" customHeight="1" x14ac:dyDescent="0.25"/>
    <row r="59" ht="11.25" customHeight="1" x14ac:dyDescent="0.25"/>
    <row r="60" ht="9" customHeight="1" x14ac:dyDescent="0.25"/>
    <row r="61" ht="11.25" customHeight="1" x14ac:dyDescent="0.25"/>
    <row r="62" ht="11.25" customHeight="1" x14ac:dyDescent="0.25"/>
    <row r="63" ht="33.75" customHeight="1" x14ac:dyDescent="0.25"/>
    <row r="64" ht="11.25" customHeight="1" x14ac:dyDescent="0.25"/>
    <row r="65" ht="11.25" customHeight="1" x14ac:dyDescent="0.25"/>
    <row r="66" ht="9" customHeight="1" x14ac:dyDescent="0.25"/>
    <row r="67" ht="11.25" customHeight="1" x14ac:dyDescent="0.25"/>
    <row r="68" ht="11.25" customHeight="1" x14ac:dyDescent="0.25"/>
  </sheetData>
  <mergeCells count="9">
    <mergeCell ref="A28:F28"/>
    <mergeCell ref="A29:F29"/>
    <mergeCell ref="A30:F30"/>
    <mergeCell ref="A31:F31"/>
    <mergeCell ref="A2:G2"/>
    <mergeCell ref="A8:D8"/>
    <mergeCell ref="A10:G10"/>
    <mergeCell ref="A17:F17"/>
    <mergeCell ref="A23:F23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9999"/>
  </sheetPr>
  <dimension ref="A1:G26"/>
  <sheetViews>
    <sheetView zoomScale="120" zoomScaleNormal="120" workbookViewId="0">
      <selection activeCell="F6" sqref="F6"/>
    </sheetView>
  </sheetViews>
  <sheetFormatPr defaultColWidth="8.7109375" defaultRowHeight="15" x14ac:dyDescent="0.25"/>
  <cols>
    <col min="1" max="1" width="3.7109375" customWidth="1"/>
    <col min="2" max="2" width="12.85546875" customWidth="1"/>
    <col min="3" max="3" width="47" customWidth="1"/>
    <col min="4" max="4" width="6.7109375" customWidth="1"/>
    <col min="5" max="5" width="9.28515625" customWidth="1"/>
    <col min="6" max="6" width="7.28515625" customWidth="1"/>
    <col min="7" max="7" width="9.7109375" customWidth="1"/>
  </cols>
  <sheetData>
    <row r="1" spans="1:7" ht="15.95" customHeight="1" x14ac:dyDescent="0.25">
      <c r="A1" s="267" t="s">
        <v>1239</v>
      </c>
      <c r="B1" s="267"/>
      <c r="C1" s="267"/>
      <c r="D1" s="267"/>
      <c r="E1" s="267"/>
      <c r="F1" s="267"/>
      <c r="G1" s="267"/>
    </row>
    <row r="2" spans="1:7" x14ac:dyDescent="0.25">
      <c r="A2" s="80"/>
      <c r="B2" s="80"/>
      <c r="C2" s="80"/>
      <c r="D2" s="80"/>
      <c r="E2" s="80"/>
      <c r="F2" s="80"/>
      <c r="G2" s="80"/>
    </row>
    <row r="3" spans="1:7" x14ac:dyDescent="0.25">
      <c r="A3" s="268" t="s">
        <v>36</v>
      </c>
      <c r="B3" s="268"/>
      <c r="C3" s="268"/>
      <c r="D3" s="268"/>
      <c r="E3" s="268"/>
      <c r="F3" s="268"/>
      <c r="G3" s="268"/>
    </row>
    <row r="4" spans="1:7" x14ac:dyDescent="0.25">
      <c r="A4" s="80"/>
      <c r="B4" s="80"/>
      <c r="C4" s="80"/>
      <c r="D4" s="80"/>
      <c r="E4" s="80"/>
      <c r="F4" s="80"/>
      <c r="G4" s="80"/>
    </row>
    <row r="5" spans="1:7" ht="40.5" customHeight="1" x14ac:dyDescent="0.25">
      <c r="A5" s="81" t="s">
        <v>2</v>
      </c>
      <c r="B5" s="82" t="s">
        <v>37</v>
      </c>
      <c r="C5" s="83" t="s">
        <v>38</v>
      </c>
      <c r="D5" s="83" t="s">
        <v>459</v>
      </c>
      <c r="E5" s="83" t="s">
        <v>460</v>
      </c>
      <c r="F5" s="83" t="s">
        <v>461</v>
      </c>
      <c r="G5" s="84" t="s">
        <v>462</v>
      </c>
    </row>
    <row r="6" spans="1:7" ht="191.25" x14ac:dyDescent="0.25">
      <c r="A6" s="85">
        <v>1</v>
      </c>
      <c r="B6" s="86" t="s">
        <v>99</v>
      </c>
      <c r="C6" s="87" t="s">
        <v>463</v>
      </c>
      <c r="D6" s="88" t="s">
        <v>464</v>
      </c>
      <c r="E6" s="88">
        <v>1</v>
      </c>
      <c r="F6" s="89"/>
      <c r="G6" s="90">
        <f>E6*F6</f>
        <v>0</v>
      </c>
    </row>
    <row r="7" spans="1:7" ht="16.5" customHeight="1" x14ac:dyDescent="0.25">
      <c r="A7" s="272" t="s">
        <v>465</v>
      </c>
      <c r="B7" s="272"/>
      <c r="C7" s="272"/>
      <c r="D7" s="272"/>
      <c r="E7" s="272"/>
      <c r="F7" s="272"/>
      <c r="G7" s="91">
        <f>SUM(G6:G6)</f>
        <v>0</v>
      </c>
    </row>
    <row r="8" spans="1:7" ht="16.5" customHeight="1" x14ac:dyDescent="0.25">
      <c r="A8" s="272" t="s">
        <v>12</v>
      </c>
      <c r="B8" s="272"/>
      <c r="C8" s="272"/>
      <c r="D8" s="272"/>
      <c r="E8" s="272"/>
      <c r="F8" s="272"/>
      <c r="G8" s="91">
        <f>G7*0.23</f>
        <v>0</v>
      </c>
    </row>
    <row r="9" spans="1:7" ht="15" customHeight="1" x14ac:dyDescent="0.25">
      <c r="A9" s="273" t="s">
        <v>466</v>
      </c>
      <c r="B9" s="273"/>
      <c r="C9" s="273"/>
      <c r="D9" s="273"/>
      <c r="E9" s="273"/>
      <c r="F9" s="273"/>
      <c r="G9" s="92">
        <f>G7+G8</f>
        <v>0</v>
      </c>
    </row>
    <row r="16" spans="1:7" x14ac:dyDescent="0.25">
      <c r="C16" s="93"/>
    </row>
    <row r="17" spans="3:3" x14ac:dyDescent="0.25">
      <c r="C17" s="94"/>
    </row>
    <row r="18" spans="3:3" x14ac:dyDescent="0.25">
      <c r="C18" s="94"/>
    </row>
    <row r="19" spans="3:3" x14ac:dyDescent="0.25">
      <c r="C19" s="94"/>
    </row>
    <row r="20" spans="3:3" x14ac:dyDescent="0.25">
      <c r="C20" s="94"/>
    </row>
    <row r="21" spans="3:3" x14ac:dyDescent="0.25">
      <c r="C21" s="94"/>
    </row>
    <row r="22" spans="3:3" x14ac:dyDescent="0.25">
      <c r="C22" s="94"/>
    </row>
    <row r="23" spans="3:3" x14ac:dyDescent="0.25">
      <c r="C23" s="94"/>
    </row>
    <row r="24" spans="3:3" x14ac:dyDescent="0.25">
      <c r="C24" s="94"/>
    </row>
    <row r="25" spans="3:3" x14ac:dyDescent="0.25">
      <c r="C25" s="93"/>
    </row>
    <row r="26" spans="3:3" x14ac:dyDescent="0.25">
      <c r="C26" s="93"/>
    </row>
  </sheetData>
  <mergeCells count="5">
    <mergeCell ref="A1:G1"/>
    <mergeCell ref="A3:G3"/>
    <mergeCell ref="A7:F7"/>
    <mergeCell ref="A8:F8"/>
    <mergeCell ref="A9:F9"/>
  </mergeCells>
  <pageMargins left="0.7" right="0.7" top="0.75" bottom="0.75" header="0.511811023622047" footer="0.511811023622047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99999"/>
  </sheetPr>
  <dimension ref="A1:I157"/>
  <sheetViews>
    <sheetView topLeftCell="A127" zoomScale="120" zoomScaleNormal="120" workbookViewId="0">
      <selection activeCell="G155" sqref="A155:G157"/>
    </sheetView>
  </sheetViews>
  <sheetFormatPr defaultColWidth="8.85546875" defaultRowHeight="12.75" x14ac:dyDescent="0.25"/>
  <cols>
    <col min="1" max="1" width="8" style="65" customWidth="1"/>
    <col min="2" max="2" width="12.7109375" style="65" customWidth="1"/>
    <col min="3" max="3" width="51.28515625" style="65" customWidth="1"/>
    <col min="4" max="4" width="5.7109375" style="65" customWidth="1"/>
    <col min="5" max="5" width="11.5703125" style="95" customWidth="1"/>
    <col min="6" max="6" width="13.140625" style="96" customWidth="1"/>
    <col min="7" max="7" width="16.42578125" style="97" customWidth="1"/>
    <col min="8" max="8" width="6.85546875" style="65" customWidth="1"/>
    <col min="9" max="16382" width="8.85546875" style="65"/>
    <col min="16383" max="16384" width="11.5703125" style="65" customWidth="1"/>
  </cols>
  <sheetData>
    <row r="1" spans="1:9" ht="12.75" customHeight="1" x14ac:dyDescent="0.25">
      <c r="A1" s="280" t="s">
        <v>1240</v>
      </c>
      <c r="B1" s="280"/>
      <c r="C1" s="280"/>
      <c r="D1" s="280"/>
      <c r="E1" s="280"/>
      <c r="F1" s="280"/>
      <c r="G1" s="280"/>
      <c r="H1" s="98"/>
      <c r="I1" s="98"/>
    </row>
    <row r="2" spans="1:9" ht="12.75" customHeight="1" x14ac:dyDescent="0.2">
      <c r="A2" s="99"/>
      <c r="B2" s="99"/>
      <c r="C2" s="99"/>
      <c r="D2" s="99"/>
      <c r="E2" s="100"/>
      <c r="F2" s="101"/>
      <c r="G2" s="102"/>
      <c r="H2" s="98"/>
      <c r="I2" s="98"/>
    </row>
    <row r="3" spans="1:9" ht="12.75" customHeight="1" x14ac:dyDescent="0.25">
      <c r="A3" s="281" t="s">
        <v>36</v>
      </c>
      <c r="B3" s="281"/>
      <c r="C3" s="281"/>
      <c r="D3" s="281"/>
      <c r="E3" s="281"/>
      <c r="F3" s="281"/>
      <c r="G3" s="281"/>
      <c r="H3" s="98"/>
      <c r="I3" s="98"/>
    </row>
    <row r="4" spans="1:9" ht="12.75" customHeight="1" x14ac:dyDescent="0.25">
      <c r="A4" s="103"/>
      <c r="B4" s="103"/>
      <c r="C4" s="104"/>
      <c r="D4" s="104"/>
      <c r="E4" s="105"/>
      <c r="F4" s="106"/>
      <c r="G4" s="107"/>
      <c r="H4" s="98"/>
      <c r="I4" s="98"/>
    </row>
    <row r="5" spans="1:9" ht="12.75" customHeight="1" x14ac:dyDescent="0.25">
      <c r="A5" s="108" t="s">
        <v>2</v>
      </c>
      <c r="B5" s="282" t="s">
        <v>38</v>
      </c>
      <c r="C5" s="282"/>
      <c r="D5" s="282"/>
      <c r="E5" s="282"/>
      <c r="F5" s="282"/>
      <c r="G5" s="109" t="s">
        <v>42</v>
      </c>
      <c r="H5" s="98"/>
      <c r="I5" s="98"/>
    </row>
    <row r="6" spans="1:9" ht="12.75" customHeight="1" x14ac:dyDescent="0.25">
      <c r="A6" s="110">
        <v>1</v>
      </c>
      <c r="B6" s="279" t="s">
        <v>467</v>
      </c>
      <c r="C6" s="279"/>
      <c r="D6" s="279"/>
      <c r="E6" s="279"/>
      <c r="F6" s="279"/>
      <c r="G6" s="111">
        <f>G23</f>
        <v>0</v>
      </c>
      <c r="H6" s="98"/>
      <c r="I6" s="98"/>
    </row>
    <row r="7" spans="1:9" ht="12.75" customHeight="1" x14ac:dyDescent="0.25">
      <c r="A7" s="110">
        <v>2</v>
      </c>
      <c r="B7" s="283" t="s">
        <v>468</v>
      </c>
      <c r="C7" s="283"/>
      <c r="D7" s="283"/>
      <c r="E7" s="283"/>
      <c r="F7" s="283"/>
      <c r="G7" s="111">
        <f>G40</f>
        <v>0</v>
      </c>
      <c r="H7" s="98"/>
      <c r="I7" s="98"/>
    </row>
    <row r="8" spans="1:9" ht="12.75" customHeight="1" x14ac:dyDescent="0.25">
      <c r="A8" s="110">
        <v>3</v>
      </c>
      <c r="B8" s="279" t="s">
        <v>469</v>
      </c>
      <c r="C8" s="279"/>
      <c r="D8" s="279"/>
      <c r="E8" s="279"/>
      <c r="F8" s="279"/>
      <c r="G8" s="111">
        <f>G64</f>
        <v>0</v>
      </c>
      <c r="H8" s="98"/>
      <c r="I8" s="98"/>
    </row>
    <row r="9" spans="1:9" ht="12.75" customHeight="1" x14ac:dyDescent="0.25">
      <c r="A9" s="110">
        <v>4</v>
      </c>
      <c r="B9" s="279" t="s">
        <v>470</v>
      </c>
      <c r="C9" s="279"/>
      <c r="D9" s="279"/>
      <c r="E9" s="279"/>
      <c r="F9" s="279"/>
      <c r="G9" s="111">
        <f>G89</f>
        <v>0</v>
      </c>
      <c r="H9" s="98"/>
      <c r="I9" s="98"/>
    </row>
    <row r="10" spans="1:9" ht="12.75" customHeight="1" x14ac:dyDescent="0.25">
      <c r="A10" s="110">
        <v>5</v>
      </c>
      <c r="B10" s="279" t="s">
        <v>471</v>
      </c>
      <c r="C10" s="279"/>
      <c r="D10" s="279"/>
      <c r="E10" s="279"/>
      <c r="F10" s="279"/>
      <c r="G10" s="111">
        <f>G98</f>
        <v>0</v>
      </c>
      <c r="H10" s="98"/>
      <c r="I10" s="98"/>
    </row>
    <row r="11" spans="1:9" ht="12.75" customHeight="1" x14ac:dyDescent="0.25">
      <c r="A11" s="110">
        <v>6</v>
      </c>
      <c r="B11" s="279" t="s">
        <v>5</v>
      </c>
      <c r="C11" s="279"/>
      <c r="D11" s="279"/>
      <c r="E11" s="279"/>
      <c r="F11" s="279"/>
      <c r="G11" s="111">
        <f>G107</f>
        <v>0</v>
      </c>
      <c r="H11" s="98"/>
      <c r="I11" s="98"/>
    </row>
    <row r="12" spans="1:9" ht="12.75" customHeight="1" x14ac:dyDescent="0.25">
      <c r="A12" s="110">
        <v>7</v>
      </c>
      <c r="B12" s="279" t="s">
        <v>472</v>
      </c>
      <c r="C12" s="279"/>
      <c r="D12" s="279"/>
      <c r="E12" s="279"/>
      <c r="F12" s="279"/>
      <c r="G12" s="111">
        <f>G132</f>
        <v>0</v>
      </c>
      <c r="H12" s="98"/>
      <c r="I12" s="98"/>
    </row>
    <row r="13" spans="1:9" ht="12.75" customHeight="1" x14ac:dyDescent="0.25">
      <c r="A13" s="110">
        <v>8</v>
      </c>
      <c r="B13" s="279" t="s">
        <v>473</v>
      </c>
      <c r="C13" s="279"/>
      <c r="D13" s="279"/>
      <c r="E13" s="279"/>
      <c r="F13" s="279"/>
      <c r="G13" s="111">
        <f>G146</f>
        <v>0</v>
      </c>
      <c r="H13" s="98"/>
      <c r="I13" s="98"/>
    </row>
    <row r="14" spans="1:9" ht="12.75" customHeight="1" x14ac:dyDescent="0.25">
      <c r="A14" s="110">
        <v>9</v>
      </c>
      <c r="B14" s="279" t="s">
        <v>474</v>
      </c>
      <c r="C14" s="279"/>
      <c r="D14" s="279"/>
      <c r="E14" s="279"/>
      <c r="F14" s="279"/>
      <c r="G14" s="111">
        <f>G151</f>
        <v>0</v>
      </c>
      <c r="H14" s="98"/>
      <c r="I14" s="98"/>
    </row>
    <row r="15" spans="1:9" ht="12.75" customHeight="1" x14ac:dyDescent="0.25">
      <c r="A15" s="110">
        <v>10</v>
      </c>
      <c r="B15" s="279" t="s">
        <v>475</v>
      </c>
      <c r="C15" s="279"/>
      <c r="D15" s="279"/>
      <c r="E15" s="279"/>
      <c r="F15" s="279"/>
      <c r="G15" s="111">
        <f>G154</f>
        <v>0</v>
      </c>
      <c r="H15" s="98"/>
      <c r="I15" s="98"/>
    </row>
    <row r="16" spans="1:9" ht="12.75" customHeight="1" x14ac:dyDescent="0.25">
      <c r="A16" s="278" t="s">
        <v>476</v>
      </c>
      <c r="B16" s="278"/>
      <c r="C16" s="278"/>
      <c r="D16" s="278"/>
      <c r="E16" s="278"/>
      <c r="F16" s="278"/>
      <c r="G16" s="112">
        <f>SUM(G6:G15)</f>
        <v>0</v>
      </c>
      <c r="H16" s="98"/>
      <c r="I16" s="98"/>
    </row>
    <row r="17" spans="1:9" ht="12.75" customHeight="1" x14ac:dyDescent="0.25">
      <c r="A17" s="278" t="s">
        <v>12</v>
      </c>
      <c r="B17" s="278"/>
      <c r="C17" s="278"/>
      <c r="D17" s="278"/>
      <c r="E17" s="278"/>
      <c r="F17" s="278"/>
      <c r="G17" s="109">
        <f>G16*0.23</f>
        <v>0</v>
      </c>
      <c r="H17" s="98"/>
      <c r="I17" s="98"/>
    </row>
    <row r="18" spans="1:9" ht="12.75" customHeight="1" x14ac:dyDescent="0.25">
      <c r="A18" s="278" t="s">
        <v>477</v>
      </c>
      <c r="B18" s="278"/>
      <c r="C18" s="278"/>
      <c r="D18" s="278"/>
      <c r="E18" s="278"/>
      <c r="F18" s="278"/>
      <c r="G18" s="109">
        <f>G16+G17</f>
        <v>0</v>
      </c>
      <c r="H18" s="98"/>
      <c r="I18" s="98"/>
    </row>
    <row r="19" spans="1:9" ht="12.75" customHeight="1" x14ac:dyDescent="0.25">
      <c r="A19" s="103"/>
      <c r="B19" s="103"/>
      <c r="C19" s="104"/>
      <c r="D19" s="104"/>
      <c r="E19" s="105"/>
      <c r="F19" s="106"/>
      <c r="G19" s="107"/>
      <c r="H19" s="98"/>
      <c r="I19" s="98"/>
    </row>
    <row r="20" spans="1:9" x14ac:dyDescent="0.25">
      <c r="A20" s="108" t="s">
        <v>2</v>
      </c>
      <c r="B20" s="113" t="s">
        <v>37</v>
      </c>
      <c r="C20" s="114" t="s">
        <v>38</v>
      </c>
      <c r="D20" s="114" t="s">
        <v>478</v>
      </c>
      <c r="E20" s="115" t="s">
        <v>40</v>
      </c>
      <c r="F20" s="116" t="s">
        <v>479</v>
      </c>
      <c r="G20" s="109" t="s">
        <v>42</v>
      </c>
      <c r="H20" s="98"/>
      <c r="I20" s="98"/>
    </row>
    <row r="21" spans="1:9" ht="12.75" customHeight="1" x14ac:dyDescent="0.25">
      <c r="A21" s="274" t="s">
        <v>480</v>
      </c>
      <c r="B21" s="274"/>
      <c r="C21" s="274"/>
      <c r="D21" s="274"/>
      <c r="E21" s="274"/>
      <c r="F21" s="274"/>
      <c r="G21" s="274"/>
      <c r="H21" s="98"/>
      <c r="I21" s="98"/>
    </row>
    <row r="22" spans="1:9" ht="12.75" customHeight="1" x14ac:dyDescent="0.2">
      <c r="A22" s="117">
        <v>1</v>
      </c>
      <c r="B22" s="118"/>
      <c r="C22" s="274" t="s">
        <v>467</v>
      </c>
      <c r="D22" s="274"/>
      <c r="E22" s="274"/>
      <c r="F22" s="274"/>
      <c r="G22" s="274"/>
      <c r="H22" s="98"/>
      <c r="I22" s="98"/>
    </row>
    <row r="23" spans="1:9" ht="25.5" x14ac:dyDescent="0.2">
      <c r="A23" s="119" t="s">
        <v>481</v>
      </c>
      <c r="B23" s="120" t="s">
        <v>482</v>
      </c>
      <c r="C23" s="121" t="s">
        <v>483</v>
      </c>
      <c r="D23" s="122" t="s">
        <v>452</v>
      </c>
      <c r="E23" s="123">
        <v>0.92100000000000004</v>
      </c>
      <c r="F23" s="124"/>
      <c r="G23" s="125">
        <f>E23*F23</f>
        <v>0</v>
      </c>
      <c r="H23" s="98"/>
      <c r="I23" s="126"/>
    </row>
    <row r="24" spans="1:9" ht="12.75" customHeight="1" x14ac:dyDescent="0.25">
      <c r="A24" s="275" t="s">
        <v>484</v>
      </c>
      <c r="B24" s="275"/>
      <c r="C24" s="275"/>
      <c r="D24" s="275"/>
      <c r="E24" s="275"/>
      <c r="F24" s="275"/>
      <c r="G24" s="127">
        <f>G23</f>
        <v>0</v>
      </c>
      <c r="H24" s="98"/>
      <c r="I24" s="98"/>
    </row>
    <row r="25" spans="1:9" ht="12.75" customHeight="1" x14ac:dyDescent="0.2">
      <c r="A25" s="117">
        <v>2</v>
      </c>
      <c r="B25" s="118"/>
      <c r="C25" s="274" t="s">
        <v>468</v>
      </c>
      <c r="D25" s="274"/>
      <c r="E25" s="274"/>
      <c r="F25" s="274"/>
      <c r="G25" s="274">
        <f t="shared" ref="G25:G39" si="0">E25*F25</f>
        <v>0</v>
      </c>
      <c r="H25" s="98"/>
      <c r="I25" s="98"/>
    </row>
    <row r="26" spans="1:9" ht="25.5" x14ac:dyDescent="0.25">
      <c r="A26" s="119" t="s">
        <v>485</v>
      </c>
      <c r="B26" s="120" t="s">
        <v>486</v>
      </c>
      <c r="C26" s="121" t="s">
        <v>487</v>
      </c>
      <c r="D26" s="122" t="s">
        <v>418</v>
      </c>
      <c r="E26" s="128">
        <v>8</v>
      </c>
      <c r="F26" s="124"/>
      <c r="G26" s="125">
        <f t="shared" si="0"/>
        <v>0</v>
      </c>
      <c r="H26" s="98"/>
      <c r="I26" s="98"/>
    </row>
    <row r="27" spans="1:9" ht="38.25" x14ac:dyDescent="0.25">
      <c r="A27" s="119" t="s">
        <v>488</v>
      </c>
      <c r="B27" s="120" t="s">
        <v>489</v>
      </c>
      <c r="C27" s="121" t="s">
        <v>490</v>
      </c>
      <c r="D27" s="122" t="s">
        <v>68</v>
      </c>
      <c r="E27" s="128">
        <v>18</v>
      </c>
      <c r="F27" s="124"/>
      <c r="G27" s="125">
        <f t="shared" si="0"/>
        <v>0</v>
      </c>
      <c r="H27" s="98"/>
      <c r="I27" s="98"/>
    </row>
    <row r="28" spans="1:9" ht="25.5" x14ac:dyDescent="0.25">
      <c r="A28" s="119" t="s">
        <v>491</v>
      </c>
      <c r="B28" s="120" t="s">
        <v>492</v>
      </c>
      <c r="C28" s="121" t="s">
        <v>493</v>
      </c>
      <c r="D28" s="122" t="s">
        <v>418</v>
      </c>
      <c r="E28" s="128">
        <v>8</v>
      </c>
      <c r="F28" s="124"/>
      <c r="G28" s="125">
        <f t="shared" si="0"/>
        <v>0</v>
      </c>
      <c r="H28" s="98"/>
      <c r="I28" s="98"/>
    </row>
    <row r="29" spans="1:9" ht="38.25" x14ac:dyDescent="0.25">
      <c r="A29" s="119" t="s">
        <v>494</v>
      </c>
      <c r="B29" s="122" t="s">
        <v>495</v>
      </c>
      <c r="C29" s="121" t="s">
        <v>496</v>
      </c>
      <c r="D29" s="122" t="s">
        <v>418</v>
      </c>
      <c r="E29" s="128">
        <v>9211.2999999999993</v>
      </c>
      <c r="F29" s="124"/>
      <c r="G29" s="125">
        <f t="shared" si="0"/>
        <v>0</v>
      </c>
      <c r="H29" s="98"/>
      <c r="I29" s="98"/>
    </row>
    <row r="30" spans="1:9" ht="38.25" x14ac:dyDescent="0.25">
      <c r="A30" s="119" t="s">
        <v>497</v>
      </c>
      <c r="B30" s="120" t="s">
        <v>498</v>
      </c>
      <c r="C30" s="121" t="s">
        <v>499</v>
      </c>
      <c r="D30" s="122" t="s">
        <v>418</v>
      </c>
      <c r="E30" s="128">
        <v>9211.2999999999993</v>
      </c>
      <c r="F30" s="124"/>
      <c r="G30" s="125">
        <f t="shared" si="0"/>
        <v>0</v>
      </c>
      <c r="H30" s="98"/>
      <c r="I30" s="98"/>
    </row>
    <row r="31" spans="1:9" ht="51" x14ac:dyDescent="0.25">
      <c r="A31" s="119" t="s">
        <v>500</v>
      </c>
      <c r="B31" s="122" t="s">
        <v>501</v>
      </c>
      <c r="C31" s="121" t="s">
        <v>502</v>
      </c>
      <c r="D31" s="122" t="s">
        <v>425</v>
      </c>
      <c r="E31" s="128">
        <v>3868.7460000000001</v>
      </c>
      <c r="F31" s="124"/>
      <c r="G31" s="125">
        <f t="shared" si="0"/>
        <v>0</v>
      </c>
      <c r="H31" s="98"/>
      <c r="I31" s="98"/>
    </row>
    <row r="32" spans="1:9" ht="51" x14ac:dyDescent="0.25">
      <c r="A32" s="119" t="s">
        <v>503</v>
      </c>
      <c r="B32" s="122" t="s">
        <v>504</v>
      </c>
      <c r="C32" s="121" t="s">
        <v>505</v>
      </c>
      <c r="D32" s="122" t="s">
        <v>425</v>
      </c>
      <c r="E32" s="128">
        <v>3868.7460000000001</v>
      </c>
      <c r="F32" s="124"/>
      <c r="G32" s="125">
        <f t="shared" si="0"/>
        <v>0</v>
      </c>
      <c r="H32" s="98"/>
      <c r="I32" s="98"/>
    </row>
    <row r="33" spans="1:9" ht="25.5" x14ac:dyDescent="0.25">
      <c r="A33" s="119" t="s">
        <v>506</v>
      </c>
      <c r="B33" s="121" t="s">
        <v>507</v>
      </c>
      <c r="C33" s="121" t="s">
        <v>508</v>
      </c>
      <c r="D33" s="122" t="s">
        <v>425</v>
      </c>
      <c r="E33" s="128">
        <v>3868.7460000000001</v>
      </c>
      <c r="F33" s="124"/>
      <c r="G33" s="125">
        <f t="shared" si="0"/>
        <v>0</v>
      </c>
      <c r="H33" s="98"/>
      <c r="I33" s="98"/>
    </row>
    <row r="34" spans="1:9" ht="38.25" x14ac:dyDescent="0.25">
      <c r="A34" s="129" t="s">
        <v>509</v>
      </c>
      <c r="B34" s="120" t="s">
        <v>510</v>
      </c>
      <c r="C34" s="121" t="s">
        <v>511</v>
      </c>
      <c r="D34" s="122" t="s">
        <v>88</v>
      </c>
      <c r="E34" s="128">
        <v>4</v>
      </c>
      <c r="F34" s="124"/>
      <c r="G34" s="125">
        <f t="shared" si="0"/>
        <v>0</v>
      </c>
      <c r="H34" s="98"/>
      <c r="I34" s="98"/>
    </row>
    <row r="35" spans="1:9" ht="38.25" x14ac:dyDescent="0.25">
      <c r="A35" s="129" t="s">
        <v>512</v>
      </c>
      <c r="B35" s="120" t="s">
        <v>510</v>
      </c>
      <c r="C35" s="121" t="s">
        <v>513</v>
      </c>
      <c r="D35" s="122" t="s">
        <v>88</v>
      </c>
      <c r="E35" s="128">
        <v>2</v>
      </c>
      <c r="F35" s="124"/>
      <c r="G35" s="125">
        <f t="shared" si="0"/>
        <v>0</v>
      </c>
      <c r="H35" s="98"/>
      <c r="I35" s="98"/>
    </row>
    <row r="36" spans="1:9" ht="25.5" x14ac:dyDescent="0.25">
      <c r="A36" s="129" t="s">
        <v>514</v>
      </c>
      <c r="B36" s="122" t="s">
        <v>515</v>
      </c>
      <c r="C36" s="121" t="s">
        <v>516</v>
      </c>
      <c r="D36" s="122" t="s">
        <v>425</v>
      </c>
      <c r="E36" s="128">
        <v>1.25</v>
      </c>
      <c r="F36" s="124"/>
      <c r="G36" s="125">
        <f t="shared" si="0"/>
        <v>0</v>
      </c>
      <c r="H36" s="98"/>
      <c r="I36" s="98"/>
    </row>
    <row r="37" spans="1:9" ht="25.5" x14ac:dyDescent="0.25">
      <c r="A37" s="129" t="s">
        <v>517</v>
      </c>
      <c r="B37" s="122" t="s">
        <v>518</v>
      </c>
      <c r="C37" s="121" t="s">
        <v>519</v>
      </c>
      <c r="D37" s="122" t="s">
        <v>425</v>
      </c>
      <c r="E37" s="128">
        <v>3.5219999999999998</v>
      </c>
      <c r="F37" s="124"/>
      <c r="G37" s="125">
        <f t="shared" si="0"/>
        <v>0</v>
      </c>
      <c r="H37" s="98"/>
      <c r="I37" s="98"/>
    </row>
    <row r="38" spans="1:9" ht="51" x14ac:dyDescent="0.25">
      <c r="A38" s="129" t="s">
        <v>520</v>
      </c>
      <c r="B38" s="122" t="s">
        <v>521</v>
      </c>
      <c r="C38" s="121" t="s">
        <v>522</v>
      </c>
      <c r="D38" s="122" t="s">
        <v>425</v>
      </c>
      <c r="E38" s="128">
        <v>3.5219999999999998</v>
      </c>
      <c r="F38" s="124"/>
      <c r="G38" s="125">
        <f t="shared" si="0"/>
        <v>0</v>
      </c>
      <c r="H38" s="98"/>
      <c r="I38" s="98"/>
    </row>
    <row r="39" spans="1:9" ht="25.5" x14ac:dyDescent="0.25">
      <c r="A39" s="129" t="s">
        <v>523</v>
      </c>
      <c r="B39" s="121" t="s">
        <v>507</v>
      </c>
      <c r="C39" s="121" t="s">
        <v>524</v>
      </c>
      <c r="D39" s="122" t="s">
        <v>425</v>
      </c>
      <c r="E39" s="128">
        <v>3.5219999999999998</v>
      </c>
      <c r="F39" s="124"/>
      <c r="G39" s="125">
        <f t="shared" si="0"/>
        <v>0</v>
      </c>
      <c r="H39" s="98"/>
      <c r="I39" s="98"/>
    </row>
    <row r="40" spans="1:9" ht="12.75" customHeight="1" x14ac:dyDescent="0.25">
      <c r="A40" s="275" t="s">
        <v>525</v>
      </c>
      <c r="B40" s="275"/>
      <c r="C40" s="275"/>
      <c r="D40" s="275"/>
      <c r="E40" s="275"/>
      <c r="F40" s="275"/>
      <c r="G40" s="127">
        <f>SUM(G26:G39)</f>
        <v>0</v>
      </c>
      <c r="H40" s="98"/>
      <c r="I40" s="98"/>
    </row>
    <row r="41" spans="1:9" ht="12.75" customHeight="1" x14ac:dyDescent="0.2">
      <c r="A41" s="117">
        <v>3</v>
      </c>
      <c r="B41" s="118"/>
      <c r="C41" s="274" t="s">
        <v>469</v>
      </c>
      <c r="D41" s="274"/>
      <c r="E41" s="274"/>
      <c r="F41" s="274"/>
      <c r="G41" s="274">
        <f t="shared" ref="G41:G63" si="1">E41*F41</f>
        <v>0</v>
      </c>
      <c r="H41" s="98"/>
      <c r="I41" s="98"/>
    </row>
    <row r="42" spans="1:9" ht="25.5" x14ac:dyDescent="0.25">
      <c r="A42" s="129" t="s">
        <v>526</v>
      </c>
      <c r="B42" s="120" t="s">
        <v>527</v>
      </c>
      <c r="C42" s="121" t="s">
        <v>528</v>
      </c>
      <c r="D42" s="122" t="s">
        <v>68</v>
      </c>
      <c r="E42" s="128">
        <v>368.6</v>
      </c>
      <c r="F42" s="124"/>
      <c r="G42" s="125">
        <f t="shared" si="1"/>
        <v>0</v>
      </c>
      <c r="H42" s="98"/>
      <c r="I42" s="98"/>
    </row>
    <row r="43" spans="1:9" ht="25.5" x14ac:dyDescent="0.25">
      <c r="A43" s="129" t="s">
        <v>529</v>
      </c>
      <c r="B43" s="120" t="s">
        <v>530</v>
      </c>
      <c r="C43" s="121" t="s">
        <v>531</v>
      </c>
      <c r="D43" s="122" t="s">
        <v>425</v>
      </c>
      <c r="E43" s="128">
        <v>23.038</v>
      </c>
      <c r="F43" s="124"/>
      <c r="G43" s="125">
        <f t="shared" si="1"/>
        <v>0</v>
      </c>
      <c r="H43" s="98"/>
      <c r="I43" s="98"/>
    </row>
    <row r="44" spans="1:9" ht="38.25" x14ac:dyDescent="0.25">
      <c r="A44" s="129" t="s">
        <v>532</v>
      </c>
      <c r="B44" s="120" t="s">
        <v>533</v>
      </c>
      <c r="C44" s="121" t="s">
        <v>534</v>
      </c>
      <c r="D44" s="122" t="s">
        <v>68</v>
      </c>
      <c r="E44" s="128">
        <v>368.6</v>
      </c>
      <c r="F44" s="124"/>
      <c r="G44" s="125">
        <f t="shared" si="1"/>
        <v>0</v>
      </c>
      <c r="H44" s="98"/>
      <c r="I44" s="98"/>
    </row>
    <row r="45" spans="1:9" ht="25.5" x14ac:dyDescent="0.25">
      <c r="A45" s="129" t="s">
        <v>535</v>
      </c>
      <c r="B45" s="120" t="s">
        <v>536</v>
      </c>
      <c r="C45" s="121" t="s">
        <v>537</v>
      </c>
      <c r="D45" s="122" t="s">
        <v>425</v>
      </c>
      <c r="E45" s="128">
        <v>3.6859999999999999</v>
      </c>
      <c r="F45" s="124"/>
      <c r="G45" s="125">
        <f t="shared" si="1"/>
        <v>0</v>
      </c>
      <c r="H45" s="98"/>
      <c r="I45" s="98"/>
    </row>
    <row r="46" spans="1:9" ht="25.5" x14ac:dyDescent="0.25">
      <c r="A46" s="129" t="s">
        <v>538</v>
      </c>
      <c r="B46" s="120" t="s">
        <v>539</v>
      </c>
      <c r="C46" s="121" t="s">
        <v>540</v>
      </c>
      <c r="D46" s="122" t="s">
        <v>425</v>
      </c>
      <c r="E46" s="128">
        <v>5.16</v>
      </c>
      <c r="F46" s="124"/>
      <c r="G46" s="125">
        <f t="shared" si="1"/>
        <v>0</v>
      </c>
      <c r="H46" s="98"/>
      <c r="I46" s="98"/>
    </row>
    <row r="47" spans="1:9" ht="38.25" x14ac:dyDescent="0.25">
      <c r="A47" s="129" t="s">
        <v>541</v>
      </c>
      <c r="B47" s="120" t="s">
        <v>542</v>
      </c>
      <c r="C47" s="121" t="s">
        <v>543</v>
      </c>
      <c r="D47" s="122" t="s">
        <v>418</v>
      </c>
      <c r="E47" s="128">
        <v>73.72</v>
      </c>
      <c r="F47" s="124"/>
      <c r="G47" s="125">
        <f t="shared" si="1"/>
        <v>0</v>
      </c>
      <c r="H47" s="98"/>
      <c r="I47" s="98"/>
    </row>
    <row r="48" spans="1:9" ht="25.5" x14ac:dyDescent="0.25">
      <c r="A48" s="129" t="s">
        <v>544</v>
      </c>
      <c r="B48" s="120" t="s">
        <v>545</v>
      </c>
      <c r="C48" s="121" t="s">
        <v>546</v>
      </c>
      <c r="D48" s="122" t="s">
        <v>418</v>
      </c>
      <c r="E48" s="128">
        <v>9104</v>
      </c>
      <c r="F48" s="124"/>
      <c r="G48" s="125">
        <f t="shared" si="1"/>
        <v>0</v>
      </c>
      <c r="H48" s="98"/>
      <c r="I48" s="98"/>
    </row>
    <row r="49" spans="1:9" ht="38.25" x14ac:dyDescent="0.25">
      <c r="A49" s="129" t="s">
        <v>547</v>
      </c>
      <c r="B49" s="120" t="s">
        <v>548</v>
      </c>
      <c r="C49" s="121" t="s">
        <v>549</v>
      </c>
      <c r="D49" s="122" t="s">
        <v>418</v>
      </c>
      <c r="E49" s="128">
        <v>9104</v>
      </c>
      <c r="F49" s="124"/>
      <c r="G49" s="125">
        <f t="shared" si="1"/>
        <v>0</v>
      </c>
      <c r="H49" s="98"/>
      <c r="I49" s="98"/>
    </row>
    <row r="50" spans="1:9" ht="38.25" x14ac:dyDescent="0.25">
      <c r="A50" s="129" t="s">
        <v>550</v>
      </c>
      <c r="B50" s="120" t="s">
        <v>551</v>
      </c>
      <c r="C50" s="121" t="s">
        <v>552</v>
      </c>
      <c r="D50" s="122" t="s">
        <v>418</v>
      </c>
      <c r="E50" s="128">
        <v>9104</v>
      </c>
      <c r="F50" s="124"/>
      <c r="G50" s="125">
        <f t="shared" si="1"/>
        <v>0</v>
      </c>
      <c r="H50" s="98"/>
      <c r="I50" s="98"/>
    </row>
    <row r="51" spans="1:9" ht="38.25" x14ac:dyDescent="0.25">
      <c r="A51" s="129" t="s">
        <v>553</v>
      </c>
      <c r="B51" s="120" t="s">
        <v>554</v>
      </c>
      <c r="C51" s="121" t="s">
        <v>555</v>
      </c>
      <c r="D51" s="122" t="s">
        <v>418</v>
      </c>
      <c r="E51" s="128">
        <v>9104</v>
      </c>
      <c r="F51" s="124"/>
      <c r="G51" s="125">
        <f t="shared" si="1"/>
        <v>0</v>
      </c>
      <c r="H51" s="98"/>
      <c r="I51" s="98"/>
    </row>
    <row r="52" spans="1:9" ht="25.5" x14ac:dyDescent="0.25">
      <c r="A52" s="129" t="s">
        <v>556</v>
      </c>
      <c r="B52" s="120" t="s">
        <v>557</v>
      </c>
      <c r="C52" s="121" t="s">
        <v>558</v>
      </c>
      <c r="D52" s="122" t="s">
        <v>425</v>
      </c>
      <c r="E52" s="128">
        <v>364.16</v>
      </c>
      <c r="F52" s="124"/>
      <c r="G52" s="125">
        <f t="shared" si="1"/>
        <v>0</v>
      </c>
      <c r="H52" s="98"/>
      <c r="I52" s="98"/>
    </row>
    <row r="53" spans="1:9" ht="25.5" x14ac:dyDescent="0.25">
      <c r="A53" s="129" t="s">
        <v>559</v>
      </c>
      <c r="B53" s="121" t="s">
        <v>560</v>
      </c>
      <c r="C53" s="121" t="s">
        <v>561</v>
      </c>
      <c r="D53" s="122" t="s">
        <v>418</v>
      </c>
      <c r="E53" s="128">
        <v>7546</v>
      </c>
      <c r="F53" s="124"/>
      <c r="G53" s="125">
        <f t="shared" si="1"/>
        <v>0</v>
      </c>
      <c r="H53" s="98"/>
      <c r="I53" s="98"/>
    </row>
    <row r="54" spans="1:9" ht="38.25" x14ac:dyDescent="0.25">
      <c r="A54" s="129" t="s">
        <v>562</v>
      </c>
      <c r="B54" s="122" t="s">
        <v>563</v>
      </c>
      <c r="C54" s="121" t="s">
        <v>564</v>
      </c>
      <c r="D54" s="122" t="s">
        <v>418</v>
      </c>
      <c r="E54" s="128">
        <v>7546</v>
      </c>
      <c r="F54" s="124"/>
      <c r="G54" s="125">
        <f t="shared" si="1"/>
        <v>0</v>
      </c>
      <c r="H54" s="98"/>
      <c r="I54" s="98"/>
    </row>
    <row r="55" spans="1:9" ht="38.25" x14ac:dyDescent="0.25">
      <c r="A55" s="129" t="s">
        <v>565</v>
      </c>
      <c r="B55" s="122" t="s">
        <v>563</v>
      </c>
      <c r="C55" s="121" t="s">
        <v>566</v>
      </c>
      <c r="D55" s="122" t="s">
        <v>418</v>
      </c>
      <c r="E55" s="128">
        <v>1558</v>
      </c>
      <c r="F55" s="124"/>
      <c r="G55" s="125">
        <f t="shared" si="1"/>
        <v>0</v>
      </c>
      <c r="H55" s="98"/>
      <c r="I55" s="98"/>
    </row>
    <row r="56" spans="1:9" ht="38.25" x14ac:dyDescent="0.25">
      <c r="A56" s="129" t="s">
        <v>567</v>
      </c>
      <c r="B56" s="120" t="s">
        <v>554</v>
      </c>
      <c r="C56" s="121" t="s">
        <v>568</v>
      </c>
      <c r="D56" s="122" t="s">
        <v>418</v>
      </c>
      <c r="E56" s="128">
        <v>1558</v>
      </c>
      <c r="F56" s="124"/>
      <c r="G56" s="125">
        <f t="shared" si="1"/>
        <v>0</v>
      </c>
      <c r="H56" s="98"/>
      <c r="I56" s="98"/>
    </row>
    <row r="57" spans="1:9" ht="38.25" x14ac:dyDescent="0.25">
      <c r="A57" s="129" t="s">
        <v>569</v>
      </c>
      <c r="B57" s="120" t="s">
        <v>570</v>
      </c>
      <c r="C57" s="121" t="s">
        <v>571</v>
      </c>
      <c r="D57" s="122" t="s">
        <v>425</v>
      </c>
      <c r="E57" s="128">
        <v>0.5</v>
      </c>
      <c r="F57" s="124"/>
      <c r="G57" s="125">
        <f t="shared" si="1"/>
        <v>0</v>
      </c>
      <c r="H57" s="98"/>
      <c r="I57" s="98"/>
    </row>
    <row r="58" spans="1:9" ht="38.25" x14ac:dyDescent="0.25">
      <c r="A58" s="129" t="s">
        <v>572</v>
      </c>
      <c r="B58" s="120" t="s">
        <v>573</v>
      </c>
      <c r="C58" s="121" t="s">
        <v>574</v>
      </c>
      <c r="D58" s="122" t="s">
        <v>88</v>
      </c>
      <c r="E58" s="128">
        <v>2</v>
      </c>
      <c r="F58" s="124"/>
      <c r="G58" s="125">
        <f t="shared" si="1"/>
        <v>0</v>
      </c>
      <c r="H58" s="98"/>
      <c r="I58" s="98"/>
    </row>
    <row r="59" spans="1:9" ht="38.25" x14ac:dyDescent="0.25">
      <c r="A59" s="129" t="s">
        <v>575</v>
      </c>
      <c r="B59" s="120" t="s">
        <v>570</v>
      </c>
      <c r="C59" s="121" t="s">
        <v>576</v>
      </c>
      <c r="D59" s="122" t="s">
        <v>425</v>
      </c>
      <c r="E59" s="128">
        <v>2</v>
      </c>
      <c r="F59" s="124"/>
      <c r="G59" s="125">
        <f t="shared" si="1"/>
        <v>0</v>
      </c>
      <c r="H59" s="98"/>
      <c r="I59" s="98"/>
    </row>
    <row r="60" spans="1:9" ht="38.25" x14ac:dyDescent="0.25">
      <c r="A60" s="129" t="s">
        <v>577</v>
      </c>
      <c r="B60" s="120" t="s">
        <v>573</v>
      </c>
      <c r="C60" s="121" t="s">
        <v>578</v>
      </c>
      <c r="D60" s="122" t="s">
        <v>88</v>
      </c>
      <c r="E60" s="128">
        <v>8</v>
      </c>
      <c r="F60" s="124"/>
      <c r="G60" s="125">
        <f t="shared" si="1"/>
        <v>0</v>
      </c>
      <c r="H60" s="98"/>
      <c r="I60" s="98"/>
    </row>
    <row r="61" spans="1:9" ht="38.25" x14ac:dyDescent="0.25">
      <c r="A61" s="129" t="s">
        <v>579</v>
      </c>
      <c r="B61" s="120" t="s">
        <v>573</v>
      </c>
      <c r="C61" s="121" t="s">
        <v>580</v>
      </c>
      <c r="D61" s="122" t="s">
        <v>88</v>
      </c>
      <c r="E61" s="128">
        <v>4</v>
      </c>
      <c r="F61" s="124"/>
      <c r="G61" s="125">
        <f t="shared" si="1"/>
        <v>0</v>
      </c>
      <c r="H61" s="98"/>
      <c r="I61" s="98"/>
    </row>
    <row r="62" spans="1:9" ht="38.25" x14ac:dyDescent="0.25">
      <c r="A62" s="129" t="s">
        <v>581</v>
      </c>
      <c r="B62" s="120" t="s">
        <v>573</v>
      </c>
      <c r="C62" s="121" t="s">
        <v>582</v>
      </c>
      <c r="D62" s="122" t="s">
        <v>88</v>
      </c>
      <c r="E62" s="128">
        <v>2</v>
      </c>
      <c r="F62" s="124"/>
      <c r="G62" s="125">
        <f t="shared" si="1"/>
        <v>0</v>
      </c>
      <c r="H62" s="98"/>
      <c r="I62" s="98"/>
    </row>
    <row r="63" spans="1:9" ht="38.25" x14ac:dyDescent="0.25">
      <c r="A63" s="129" t="s">
        <v>583</v>
      </c>
      <c r="B63" s="120" t="s">
        <v>573</v>
      </c>
      <c r="C63" s="121" t="s">
        <v>584</v>
      </c>
      <c r="D63" s="122" t="s">
        <v>88</v>
      </c>
      <c r="E63" s="128">
        <v>2</v>
      </c>
      <c r="F63" s="124"/>
      <c r="G63" s="125">
        <f t="shared" si="1"/>
        <v>0</v>
      </c>
      <c r="H63" s="98"/>
      <c r="I63" s="98"/>
    </row>
    <row r="64" spans="1:9" ht="12.75" customHeight="1" x14ac:dyDescent="0.25">
      <c r="A64" s="275" t="s">
        <v>585</v>
      </c>
      <c r="B64" s="275"/>
      <c r="C64" s="275"/>
      <c r="D64" s="275"/>
      <c r="E64" s="275"/>
      <c r="F64" s="275"/>
      <c r="G64" s="127">
        <f>SUM(G42:G63)</f>
        <v>0</v>
      </c>
      <c r="H64" s="98"/>
      <c r="I64" s="98"/>
    </row>
    <row r="65" spans="1:9" ht="12.75" customHeight="1" x14ac:dyDescent="0.2">
      <c r="A65" s="117">
        <v>4</v>
      </c>
      <c r="B65" s="118"/>
      <c r="C65" s="274" t="s">
        <v>470</v>
      </c>
      <c r="D65" s="274"/>
      <c r="E65" s="274"/>
      <c r="F65" s="274"/>
      <c r="G65" s="274">
        <f t="shared" ref="G65:G88" si="2">E65*F65</f>
        <v>0</v>
      </c>
      <c r="H65" s="98"/>
      <c r="I65" s="98"/>
    </row>
    <row r="66" spans="1:9" ht="25.5" x14ac:dyDescent="0.25">
      <c r="A66" s="129" t="s">
        <v>586</v>
      </c>
      <c r="B66" s="122" t="s">
        <v>587</v>
      </c>
      <c r="C66" s="121" t="s">
        <v>588</v>
      </c>
      <c r="D66" s="122" t="s">
        <v>418</v>
      </c>
      <c r="E66" s="128">
        <v>96.28</v>
      </c>
      <c r="F66" s="124"/>
      <c r="G66" s="125">
        <f t="shared" si="2"/>
        <v>0</v>
      </c>
      <c r="H66" s="98"/>
      <c r="I66" s="98"/>
    </row>
    <row r="67" spans="1:9" ht="25.5" x14ac:dyDescent="0.25">
      <c r="A67" s="129" t="s">
        <v>589</v>
      </c>
      <c r="B67" s="122" t="s">
        <v>515</v>
      </c>
      <c r="C67" s="121" t="s">
        <v>590</v>
      </c>
      <c r="D67" s="122" t="s">
        <v>425</v>
      </c>
      <c r="E67" s="128">
        <v>19.256</v>
      </c>
      <c r="F67" s="124"/>
      <c r="G67" s="125">
        <f t="shared" si="2"/>
        <v>0</v>
      </c>
      <c r="H67" s="98"/>
      <c r="I67" s="98"/>
    </row>
    <row r="68" spans="1:9" ht="38.25" x14ac:dyDescent="0.25">
      <c r="A68" s="129" t="s">
        <v>591</v>
      </c>
      <c r="B68" s="120" t="s">
        <v>492</v>
      </c>
      <c r="C68" s="121" t="s">
        <v>592</v>
      </c>
      <c r="D68" s="122" t="s">
        <v>418</v>
      </c>
      <c r="E68" s="128">
        <v>96.28</v>
      </c>
      <c r="F68" s="124"/>
      <c r="G68" s="125">
        <f t="shared" si="2"/>
        <v>0</v>
      </c>
      <c r="H68" s="98"/>
      <c r="I68" s="98"/>
    </row>
    <row r="69" spans="1:9" ht="25.5" x14ac:dyDescent="0.25">
      <c r="A69" s="129" t="s">
        <v>593</v>
      </c>
      <c r="B69" s="122" t="s">
        <v>594</v>
      </c>
      <c r="C69" s="121" t="s">
        <v>595</v>
      </c>
      <c r="D69" s="122" t="s">
        <v>425</v>
      </c>
      <c r="E69" s="128">
        <v>313.87299999999999</v>
      </c>
      <c r="F69" s="124"/>
      <c r="G69" s="125">
        <f t="shared" si="2"/>
        <v>0</v>
      </c>
      <c r="H69" s="98"/>
      <c r="I69" s="98"/>
    </row>
    <row r="70" spans="1:9" ht="51" x14ac:dyDescent="0.25">
      <c r="A70" s="129" t="s">
        <v>596</v>
      </c>
      <c r="B70" s="122" t="s">
        <v>501</v>
      </c>
      <c r="C70" s="121" t="s">
        <v>502</v>
      </c>
      <c r="D70" s="122" t="s">
        <v>425</v>
      </c>
      <c r="E70" s="128">
        <v>313.87299999999999</v>
      </c>
      <c r="F70" s="124"/>
      <c r="G70" s="125">
        <f t="shared" si="2"/>
        <v>0</v>
      </c>
      <c r="H70" s="98"/>
      <c r="I70" s="98"/>
    </row>
    <row r="71" spans="1:9" ht="51" x14ac:dyDescent="0.25">
      <c r="A71" s="129" t="s">
        <v>597</v>
      </c>
      <c r="B71" s="122" t="s">
        <v>504</v>
      </c>
      <c r="C71" s="121" t="s">
        <v>505</v>
      </c>
      <c r="D71" s="122" t="s">
        <v>425</v>
      </c>
      <c r="E71" s="128">
        <v>313.87299999999999</v>
      </c>
      <c r="F71" s="124"/>
      <c r="G71" s="125">
        <f t="shared" si="2"/>
        <v>0</v>
      </c>
      <c r="H71" s="98"/>
      <c r="I71" s="98"/>
    </row>
    <row r="72" spans="1:9" ht="25.5" x14ac:dyDescent="0.25">
      <c r="A72" s="129" t="s">
        <v>598</v>
      </c>
      <c r="B72" s="121" t="s">
        <v>507</v>
      </c>
      <c r="C72" s="121" t="s">
        <v>508</v>
      </c>
      <c r="D72" s="122" t="s">
        <v>425</v>
      </c>
      <c r="E72" s="128">
        <v>313.87299999999999</v>
      </c>
      <c r="F72" s="124"/>
      <c r="G72" s="125">
        <f t="shared" si="2"/>
        <v>0</v>
      </c>
      <c r="H72" s="98"/>
      <c r="I72" s="98"/>
    </row>
    <row r="73" spans="1:9" ht="25.5" x14ac:dyDescent="0.25">
      <c r="A73" s="129" t="s">
        <v>599</v>
      </c>
      <c r="B73" s="122" t="s">
        <v>518</v>
      </c>
      <c r="C73" s="121" t="s">
        <v>519</v>
      </c>
      <c r="D73" s="122" t="s">
        <v>425</v>
      </c>
      <c r="E73" s="128">
        <v>38.512</v>
      </c>
      <c r="F73" s="124"/>
      <c r="G73" s="125">
        <f t="shared" si="2"/>
        <v>0</v>
      </c>
      <c r="H73" s="98"/>
      <c r="I73" s="98"/>
    </row>
    <row r="74" spans="1:9" ht="51" x14ac:dyDescent="0.25">
      <c r="A74" s="129" t="s">
        <v>600</v>
      </c>
      <c r="B74" s="122" t="s">
        <v>521</v>
      </c>
      <c r="C74" s="121" t="s">
        <v>522</v>
      </c>
      <c r="D74" s="122" t="s">
        <v>425</v>
      </c>
      <c r="E74" s="128">
        <v>38.512</v>
      </c>
      <c r="F74" s="124"/>
      <c r="G74" s="125">
        <f t="shared" si="2"/>
        <v>0</v>
      </c>
      <c r="H74" s="98"/>
      <c r="I74" s="98"/>
    </row>
    <row r="75" spans="1:9" ht="25.5" x14ac:dyDescent="0.25">
      <c r="A75" s="129" t="s">
        <v>601</v>
      </c>
      <c r="B75" s="121" t="s">
        <v>507</v>
      </c>
      <c r="C75" s="121" t="s">
        <v>524</v>
      </c>
      <c r="D75" s="122" t="s">
        <v>425</v>
      </c>
      <c r="E75" s="128">
        <v>38.512</v>
      </c>
      <c r="F75" s="124"/>
      <c r="G75" s="125">
        <f t="shared" si="2"/>
        <v>0</v>
      </c>
      <c r="H75" s="98"/>
      <c r="I75" s="98"/>
    </row>
    <row r="76" spans="1:9" ht="38.25" x14ac:dyDescent="0.25">
      <c r="A76" s="129" t="s">
        <v>602</v>
      </c>
      <c r="B76" s="120" t="s">
        <v>603</v>
      </c>
      <c r="C76" s="121" t="s">
        <v>604</v>
      </c>
      <c r="D76" s="122" t="s">
        <v>418</v>
      </c>
      <c r="E76" s="128">
        <v>145.66800000000001</v>
      </c>
      <c r="F76" s="124"/>
      <c r="G76" s="125">
        <f t="shared" si="2"/>
        <v>0</v>
      </c>
      <c r="H76" s="98"/>
      <c r="I76" s="98"/>
    </row>
    <row r="77" spans="1:9" ht="25.5" x14ac:dyDescent="0.25">
      <c r="A77" s="129" t="s">
        <v>605</v>
      </c>
      <c r="B77" s="122" t="s">
        <v>606</v>
      </c>
      <c r="C77" s="121" t="s">
        <v>607</v>
      </c>
      <c r="D77" s="122" t="s">
        <v>398</v>
      </c>
      <c r="E77" s="128">
        <v>1</v>
      </c>
      <c r="F77" s="124"/>
      <c r="G77" s="125">
        <f t="shared" si="2"/>
        <v>0</v>
      </c>
      <c r="H77" s="98"/>
      <c r="I77" s="98"/>
    </row>
    <row r="78" spans="1:9" ht="25.5" x14ac:dyDescent="0.25">
      <c r="A78" s="129" t="s">
        <v>608</v>
      </c>
      <c r="B78" s="122" t="s">
        <v>609</v>
      </c>
      <c r="C78" s="121" t="s">
        <v>610</v>
      </c>
      <c r="D78" s="122" t="s">
        <v>611</v>
      </c>
      <c r="E78" s="128">
        <v>100</v>
      </c>
      <c r="F78" s="124"/>
      <c r="G78" s="125">
        <f t="shared" si="2"/>
        <v>0</v>
      </c>
      <c r="H78" s="98"/>
      <c r="I78" s="98"/>
    </row>
    <row r="79" spans="1:9" ht="25.5" x14ac:dyDescent="0.25">
      <c r="A79" s="129" t="s">
        <v>612</v>
      </c>
      <c r="B79" s="120" t="s">
        <v>539</v>
      </c>
      <c r="C79" s="121" t="s">
        <v>540</v>
      </c>
      <c r="D79" s="122" t="s">
        <v>425</v>
      </c>
      <c r="E79" s="128">
        <v>19.256</v>
      </c>
      <c r="F79" s="124"/>
      <c r="G79" s="125">
        <f t="shared" si="2"/>
        <v>0</v>
      </c>
      <c r="H79" s="98"/>
      <c r="I79" s="98"/>
    </row>
    <row r="80" spans="1:9" ht="25.5" x14ac:dyDescent="0.25">
      <c r="A80" s="129" t="s">
        <v>613</v>
      </c>
      <c r="B80" s="120" t="s">
        <v>536</v>
      </c>
      <c r="C80" s="121" t="s">
        <v>537</v>
      </c>
      <c r="D80" s="122" t="s">
        <v>425</v>
      </c>
      <c r="E80" s="128">
        <v>6.0759999999999996</v>
      </c>
      <c r="F80" s="124"/>
      <c r="G80" s="125">
        <f t="shared" si="2"/>
        <v>0</v>
      </c>
      <c r="H80" s="98"/>
      <c r="I80" s="98"/>
    </row>
    <row r="81" spans="1:9" ht="38.25" x14ac:dyDescent="0.25">
      <c r="A81" s="129" t="s">
        <v>614</v>
      </c>
      <c r="B81" s="120" t="s">
        <v>615</v>
      </c>
      <c r="C81" s="121" t="s">
        <v>616</v>
      </c>
      <c r="D81" s="122" t="s">
        <v>88</v>
      </c>
      <c r="E81" s="128">
        <v>8</v>
      </c>
      <c r="F81" s="124"/>
      <c r="G81" s="125">
        <f t="shared" si="2"/>
        <v>0</v>
      </c>
      <c r="H81" s="98"/>
      <c r="I81" s="98"/>
    </row>
    <row r="82" spans="1:9" ht="51" x14ac:dyDescent="0.25">
      <c r="A82" s="129" t="s">
        <v>617</v>
      </c>
      <c r="B82" s="120" t="s">
        <v>618</v>
      </c>
      <c r="C82" s="121" t="s">
        <v>619</v>
      </c>
      <c r="D82" s="122" t="s">
        <v>398</v>
      </c>
      <c r="E82" s="128">
        <v>8</v>
      </c>
      <c r="F82" s="124"/>
      <c r="G82" s="125">
        <f t="shared" si="2"/>
        <v>0</v>
      </c>
      <c r="H82" s="98"/>
      <c r="I82" s="98"/>
    </row>
    <row r="83" spans="1:9" ht="25.5" x14ac:dyDescent="0.25">
      <c r="A83" s="129" t="s">
        <v>620</v>
      </c>
      <c r="B83" s="120" t="s">
        <v>539</v>
      </c>
      <c r="C83" s="121" t="s">
        <v>621</v>
      </c>
      <c r="D83" s="122" t="s">
        <v>425</v>
      </c>
      <c r="E83" s="128">
        <v>74.266000000000005</v>
      </c>
      <c r="F83" s="124"/>
      <c r="G83" s="125">
        <f t="shared" si="2"/>
        <v>0</v>
      </c>
      <c r="H83" s="98"/>
      <c r="I83" s="98"/>
    </row>
    <row r="84" spans="1:9" ht="38.25" x14ac:dyDescent="0.25">
      <c r="A84" s="129" t="s">
        <v>622</v>
      </c>
      <c r="B84" s="120" t="s">
        <v>623</v>
      </c>
      <c r="C84" s="121" t="s">
        <v>624</v>
      </c>
      <c r="D84" s="122" t="s">
        <v>425</v>
      </c>
      <c r="E84" s="128">
        <v>8.64</v>
      </c>
      <c r="F84" s="124"/>
      <c r="G84" s="125">
        <f t="shared" si="2"/>
        <v>0</v>
      </c>
      <c r="H84" s="98"/>
      <c r="I84" s="98"/>
    </row>
    <row r="85" spans="1:9" ht="25.5" x14ac:dyDescent="0.25">
      <c r="A85" s="129" t="s">
        <v>625</v>
      </c>
      <c r="B85" s="120" t="s">
        <v>626</v>
      </c>
      <c r="C85" s="121" t="s">
        <v>627</v>
      </c>
      <c r="D85" s="122" t="s">
        <v>68</v>
      </c>
      <c r="E85" s="128">
        <v>10</v>
      </c>
      <c r="F85" s="124"/>
      <c r="G85" s="125">
        <f t="shared" si="2"/>
        <v>0</v>
      </c>
      <c r="H85" s="98"/>
      <c r="I85" s="98"/>
    </row>
    <row r="86" spans="1:9" ht="38.25" x14ac:dyDescent="0.25">
      <c r="A86" s="129" t="s">
        <v>628</v>
      </c>
      <c r="B86" s="120" t="s">
        <v>629</v>
      </c>
      <c r="C86" s="121" t="s">
        <v>630</v>
      </c>
      <c r="D86" s="122" t="s">
        <v>418</v>
      </c>
      <c r="E86" s="128">
        <v>96.28</v>
      </c>
      <c r="F86" s="124"/>
      <c r="G86" s="125">
        <f t="shared" si="2"/>
        <v>0</v>
      </c>
      <c r="H86" s="98"/>
      <c r="I86" s="98"/>
    </row>
    <row r="87" spans="1:9" ht="38.25" x14ac:dyDescent="0.25">
      <c r="A87" s="129" t="s">
        <v>631</v>
      </c>
      <c r="B87" s="120" t="s">
        <v>551</v>
      </c>
      <c r="C87" s="121" t="s">
        <v>632</v>
      </c>
      <c r="D87" s="122" t="s">
        <v>418</v>
      </c>
      <c r="E87" s="128">
        <v>96.28</v>
      </c>
      <c r="F87" s="124"/>
      <c r="G87" s="125">
        <f t="shared" si="2"/>
        <v>0</v>
      </c>
      <c r="H87" s="98"/>
      <c r="I87" s="98"/>
    </row>
    <row r="88" spans="1:9" ht="38.25" x14ac:dyDescent="0.25">
      <c r="A88" s="129" t="s">
        <v>633</v>
      </c>
      <c r="B88" s="120" t="s">
        <v>634</v>
      </c>
      <c r="C88" s="121" t="s">
        <v>635</v>
      </c>
      <c r="D88" s="122" t="s">
        <v>425</v>
      </c>
      <c r="E88" s="128">
        <v>19.256</v>
      </c>
      <c r="F88" s="124"/>
      <c r="G88" s="125">
        <f t="shared" si="2"/>
        <v>0</v>
      </c>
      <c r="H88" s="98"/>
      <c r="I88" s="98"/>
    </row>
    <row r="89" spans="1:9" ht="12.75" customHeight="1" x14ac:dyDescent="0.25">
      <c r="A89" s="275" t="s">
        <v>636</v>
      </c>
      <c r="B89" s="275"/>
      <c r="C89" s="275"/>
      <c r="D89" s="275"/>
      <c r="E89" s="275"/>
      <c r="F89" s="275"/>
      <c r="G89" s="127">
        <f>SUM(G66:G88)</f>
        <v>0</v>
      </c>
      <c r="H89" s="98"/>
      <c r="I89" s="98"/>
    </row>
    <row r="90" spans="1:9" ht="12.75" customHeight="1" x14ac:dyDescent="0.2">
      <c r="A90" s="117">
        <v>5</v>
      </c>
      <c r="B90" s="118"/>
      <c r="C90" s="274" t="s">
        <v>471</v>
      </c>
      <c r="D90" s="274"/>
      <c r="E90" s="274"/>
      <c r="F90" s="274"/>
      <c r="G90" s="274">
        <f t="shared" ref="G90:G97" si="3">E90*F90</f>
        <v>0</v>
      </c>
      <c r="H90" s="98"/>
      <c r="I90" s="98"/>
    </row>
    <row r="91" spans="1:9" ht="38.25" x14ac:dyDescent="0.25">
      <c r="A91" s="129" t="s">
        <v>637</v>
      </c>
      <c r="B91" s="120" t="s">
        <v>638</v>
      </c>
      <c r="C91" s="121" t="s">
        <v>639</v>
      </c>
      <c r="D91" s="122" t="s">
        <v>425</v>
      </c>
      <c r="E91" s="128">
        <v>4.5</v>
      </c>
      <c r="F91" s="124"/>
      <c r="G91" s="125">
        <f t="shared" si="3"/>
        <v>0</v>
      </c>
      <c r="H91" s="98"/>
      <c r="I91" s="98"/>
    </row>
    <row r="92" spans="1:9" ht="38.25" x14ac:dyDescent="0.25">
      <c r="A92" s="129" t="s">
        <v>640</v>
      </c>
      <c r="B92" s="122" t="s">
        <v>641</v>
      </c>
      <c r="C92" s="121" t="s">
        <v>642</v>
      </c>
      <c r="D92" s="122" t="s">
        <v>88</v>
      </c>
      <c r="E92" s="128">
        <v>4</v>
      </c>
      <c r="F92" s="124"/>
      <c r="G92" s="125">
        <f t="shared" si="3"/>
        <v>0</v>
      </c>
      <c r="H92" s="98"/>
      <c r="I92" s="98"/>
    </row>
    <row r="93" spans="1:9" ht="25.5" x14ac:dyDescent="0.25">
      <c r="A93" s="129" t="s">
        <v>643</v>
      </c>
      <c r="B93" s="122" t="s">
        <v>644</v>
      </c>
      <c r="C93" s="121" t="s">
        <v>645</v>
      </c>
      <c r="D93" s="122" t="s">
        <v>88</v>
      </c>
      <c r="E93" s="128">
        <v>5</v>
      </c>
      <c r="F93" s="124"/>
      <c r="G93" s="125">
        <f t="shared" si="3"/>
        <v>0</v>
      </c>
      <c r="H93" s="98"/>
      <c r="I93" s="98"/>
    </row>
    <row r="94" spans="1:9" ht="25.5" x14ac:dyDescent="0.25">
      <c r="A94" s="129" t="s">
        <v>646</v>
      </c>
      <c r="B94" s="122" t="s">
        <v>647</v>
      </c>
      <c r="C94" s="121" t="s">
        <v>648</v>
      </c>
      <c r="D94" s="122" t="s">
        <v>649</v>
      </c>
      <c r="E94" s="128">
        <v>8</v>
      </c>
      <c r="F94" s="124"/>
      <c r="G94" s="125">
        <f t="shared" si="3"/>
        <v>0</v>
      </c>
      <c r="H94" s="98"/>
      <c r="I94" s="98"/>
    </row>
    <row r="95" spans="1:9" ht="25.5" x14ac:dyDescent="0.25">
      <c r="A95" s="129" t="s">
        <v>650</v>
      </c>
      <c r="B95" s="122" t="s">
        <v>651</v>
      </c>
      <c r="C95" s="121" t="s">
        <v>652</v>
      </c>
      <c r="D95" s="122" t="s">
        <v>425</v>
      </c>
      <c r="E95" s="128">
        <v>4.5</v>
      </c>
      <c r="F95" s="124"/>
      <c r="G95" s="125">
        <f t="shared" si="3"/>
        <v>0</v>
      </c>
      <c r="H95" s="98"/>
      <c r="I95" s="98"/>
    </row>
    <row r="96" spans="1:9" ht="38.25" x14ac:dyDescent="0.25">
      <c r="A96" s="129" t="s">
        <v>653</v>
      </c>
      <c r="B96" s="122" t="s">
        <v>654</v>
      </c>
      <c r="C96" s="121" t="s">
        <v>655</v>
      </c>
      <c r="D96" s="122" t="s">
        <v>88</v>
      </c>
      <c r="E96" s="128">
        <v>3</v>
      </c>
      <c r="F96" s="124"/>
      <c r="G96" s="125">
        <f t="shared" si="3"/>
        <v>0</v>
      </c>
      <c r="H96" s="98"/>
      <c r="I96" s="98"/>
    </row>
    <row r="97" spans="1:9" ht="25.5" x14ac:dyDescent="0.25">
      <c r="A97" s="129" t="s">
        <v>656</v>
      </c>
      <c r="B97" s="122" t="s">
        <v>647</v>
      </c>
      <c r="C97" s="121" t="s">
        <v>657</v>
      </c>
      <c r="D97" s="122" t="s">
        <v>649</v>
      </c>
      <c r="E97" s="128">
        <v>4</v>
      </c>
      <c r="F97" s="124"/>
      <c r="G97" s="125">
        <f t="shared" si="3"/>
        <v>0</v>
      </c>
      <c r="H97" s="98"/>
      <c r="I97" s="98"/>
    </row>
    <row r="98" spans="1:9" ht="12.75" customHeight="1" x14ac:dyDescent="0.25">
      <c r="A98" s="275" t="s">
        <v>658</v>
      </c>
      <c r="B98" s="275"/>
      <c r="C98" s="275"/>
      <c r="D98" s="275"/>
      <c r="E98" s="275"/>
      <c r="F98" s="275"/>
      <c r="G98" s="127">
        <f>SUM(G91:G97)</f>
        <v>0</v>
      </c>
      <c r="H98" s="98"/>
      <c r="I98" s="98"/>
    </row>
    <row r="99" spans="1:9" ht="12.75" customHeight="1" x14ac:dyDescent="0.2">
      <c r="A99" s="117">
        <v>6</v>
      </c>
      <c r="B99" s="118"/>
      <c r="C99" s="274" t="s">
        <v>5</v>
      </c>
      <c r="D99" s="274"/>
      <c r="E99" s="274"/>
      <c r="F99" s="274"/>
      <c r="G99" s="274">
        <f t="shared" ref="G99:G106" si="4">E99*F99</f>
        <v>0</v>
      </c>
      <c r="H99" s="98"/>
      <c r="I99" s="98"/>
    </row>
    <row r="100" spans="1:9" ht="25.5" x14ac:dyDescent="0.25">
      <c r="A100" s="129" t="s">
        <v>659</v>
      </c>
      <c r="B100" s="122" t="s">
        <v>660</v>
      </c>
      <c r="C100" s="121" t="s">
        <v>661</v>
      </c>
      <c r="D100" s="122" t="s">
        <v>425</v>
      </c>
      <c r="E100" s="128">
        <v>127.25</v>
      </c>
      <c r="F100" s="124"/>
      <c r="G100" s="125">
        <f t="shared" si="4"/>
        <v>0</v>
      </c>
      <c r="H100" s="98"/>
      <c r="I100" s="98"/>
    </row>
    <row r="101" spans="1:9" ht="51" x14ac:dyDescent="0.25">
      <c r="A101" s="129" t="s">
        <v>662</v>
      </c>
      <c r="B101" s="122" t="s">
        <v>663</v>
      </c>
      <c r="C101" s="121" t="s">
        <v>664</v>
      </c>
      <c r="D101" s="122" t="s">
        <v>68</v>
      </c>
      <c r="E101" s="128">
        <v>254.5</v>
      </c>
      <c r="F101" s="124"/>
      <c r="G101" s="125">
        <f t="shared" si="4"/>
        <v>0</v>
      </c>
      <c r="H101" s="98"/>
      <c r="I101" s="98"/>
    </row>
    <row r="102" spans="1:9" ht="51" x14ac:dyDescent="0.25">
      <c r="A102" s="129" t="s">
        <v>665</v>
      </c>
      <c r="B102" s="122" t="s">
        <v>663</v>
      </c>
      <c r="C102" s="121" t="s">
        <v>666</v>
      </c>
      <c r="D102" s="122" t="s">
        <v>68</v>
      </c>
      <c r="E102" s="128">
        <v>160</v>
      </c>
      <c r="F102" s="124"/>
      <c r="G102" s="125">
        <f t="shared" si="4"/>
        <v>0</v>
      </c>
      <c r="H102" s="98"/>
      <c r="I102" s="98"/>
    </row>
    <row r="103" spans="1:9" ht="51" x14ac:dyDescent="0.25">
      <c r="A103" s="129" t="s">
        <v>667</v>
      </c>
      <c r="B103" s="122" t="s">
        <v>668</v>
      </c>
      <c r="C103" s="121" t="s">
        <v>669</v>
      </c>
      <c r="D103" s="122" t="s">
        <v>68</v>
      </c>
      <c r="E103" s="128">
        <v>15</v>
      </c>
      <c r="F103" s="124"/>
      <c r="G103" s="125">
        <f t="shared" si="4"/>
        <v>0</v>
      </c>
      <c r="H103" s="98"/>
      <c r="I103" s="98"/>
    </row>
    <row r="104" spans="1:9" ht="38.25" x14ac:dyDescent="0.25">
      <c r="A104" s="129" t="s">
        <v>670</v>
      </c>
      <c r="B104" s="122" t="s">
        <v>671</v>
      </c>
      <c r="C104" s="121" t="s">
        <v>672</v>
      </c>
      <c r="D104" s="122" t="s">
        <v>425</v>
      </c>
      <c r="E104" s="128">
        <v>127.25</v>
      </c>
      <c r="F104" s="124"/>
      <c r="G104" s="125">
        <f t="shared" si="4"/>
        <v>0</v>
      </c>
      <c r="H104" s="98"/>
      <c r="I104" s="98"/>
    </row>
    <row r="105" spans="1:9" ht="25.5" x14ac:dyDescent="0.25">
      <c r="A105" s="129" t="s">
        <v>673</v>
      </c>
      <c r="B105" s="122" t="s">
        <v>674</v>
      </c>
      <c r="C105" s="121" t="s">
        <v>675</v>
      </c>
      <c r="D105" s="122" t="s">
        <v>425</v>
      </c>
      <c r="E105" s="128">
        <v>127.25</v>
      </c>
      <c r="F105" s="124"/>
      <c r="G105" s="125">
        <f t="shared" si="4"/>
        <v>0</v>
      </c>
      <c r="H105" s="98"/>
      <c r="I105" s="98"/>
    </row>
    <row r="106" spans="1:9" ht="51" x14ac:dyDescent="0.25">
      <c r="A106" s="129" t="s">
        <v>676</v>
      </c>
      <c r="B106" s="120" t="s">
        <v>677</v>
      </c>
      <c r="C106" s="121" t="s">
        <v>678</v>
      </c>
      <c r="D106" s="122" t="s">
        <v>88</v>
      </c>
      <c r="E106" s="128">
        <v>12</v>
      </c>
      <c r="F106" s="124"/>
      <c r="G106" s="125">
        <f t="shared" si="4"/>
        <v>0</v>
      </c>
      <c r="H106" s="98"/>
      <c r="I106" s="98"/>
    </row>
    <row r="107" spans="1:9" ht="12.75" customHeight="1" x14ac:dyDescent="0.25">
      <c r="A107" s="275" t="s">
        <v>679</v>
      </c>
      <c r="B107" s="275"/>
      <c r="C107" s="275"/>
      <c r="D107" s="275"/>
      <c r="E107" s="275"/>
      <c r="F107" s="275"/>
      <c r="G107" s="127">
        <f>SUM(G100:G106)</f>
        <v>0</v>
      </c>
      <c r="H107" s="98"/>
      <c r="I107" s="98"/>
    </row>
    <row r="108" spans="1:9" ht="12.75" customHeight="1" x14ac:dyDescent="0.2">
      <c r="A108" s="117">
        <v>7</v>
      </c>
      <c r="B108" s="118"/>
      <c r="C108" s="274" t="s">
        <v>472</v>
      </c>
      <c r="D108" s="274"/>
      <c r="E108" s="274"/>
      <c r="F108" s="274"/>
      <c r="G108" s="274">
        <f t="shared" ref="G108:G131" si="5">E108*F108</f>
        <v>0</v>
      </c>
      <c r="H108" s="98"/>
      <c r="I108" s="98"/>
    </row>
    <row r="109" spans="1:9" ht="25.5" x14ac:dyDescent="0.25">
      <c r="A109" s="129" t="s">
        <v>680</v>
      </c>
      <c r="B109" s="122" t="s">
        <v>587</v>
      </c>
      <c r="C109" s="121" t="s">
        <v>588</v>
      </c>
      <c r="D109" s="122" t="s">
        <v>418</v>
      </c>
      <c r="E109" s="123">
        <v>0.5</v>
      </c>
      <c r="F109" s="124"/>
      <c r="G109" s="125">
        <f t="shared" si="5"/>
        <v>0</v>
      </c>
      <c r="H109" s="98"/>
      <c r="I109" s="98"/>
    </row>
    <row r="110" spans="1:9" ht="25.5" x14ac:dyDescent="0.25">
      <c r="A110" s="129" t="s">
        <v>681</v>
      </c>
      <c r="B110" s="122" t="s">
        <v>515</v>
      </c>
      <c r="C110" s="121" t="s">
        <v>590</v>
      </c>
      <c r="D110" s="122" t="s">
        <v>425</v>
      </c>
      <c r="E110" s="123">
        <v>0.1</v>
      </c>
      <c r="F110" s="124"/>
      <c r="G110" s="125">
        <f t="shared" si="5"/>
        <v>0</v>
      </c>
      <c r="H110" s="98"/>
      <c r="I110" s="98"/>
    </row>
    <row r="111" spans="1:9" ht="38.25" x14ac:dyDescent="0.25">
      <c r="A111" s="129" t="s">
        <v>682</v>
      </c>
      <c r="B111" s="120" t="s">
        <v>492</v>
      </c>
      <c r="C111" s="121" t="s">
        <v>592</v>
      </c>
      <c r="D111" s="122" t="s">
        <v>418</v>
      </c>
      <c r="E111" s="123">
        <v>0.5</v>
      </c>
      <c r="F111" s="124"/>
      <c r="G111" s="125">
        <f t="shared" si="5"/>
        <v>0</v>
      </c>
      <c r="H111" s="98"/>
      <c r="I111" s="98"/>
    </row>
    <row r="112" spans="1:9" ht="25.5" x14ac:dyDescent="0.25">
      <c r="A112" s="129" t="s">
        <v>683</v>
      </c>
      <c r="B112" s="122" t="s">
        <v>518</v>
      </c>
      <c r="C112" s="121" t="s">
        <v>519</v>
      </c>
      <c r="D112" s="122" t="s">
        <v>425</v>
      </c>
      <c r="E112" s="123">
        <v>0.2</v>
      </c>
      <c r="F112" s="124"/>
      <c r="G112" s="125">
        <f t="shared" si="5"/>
        <v>0</v>
      </c>
      <c r="H112" s="98"/>
      <c r="I112" s="98"/>
    </row>
    <row r="113" spans="1:9" ht="51" x14ac:dyDescent="0.25">
      <c r="A113" s="129" t="s">
        <v>684</v>
      </c>
      <c r="B113" s="122" t="s">
        <v>521</v>
      </c>
      <c r="C113" s="121" t="s">
        <v>522</v>
      </c>
      <c r="D113" s="122" t="s">
        <v>425</v>
      </c>
      <c r="E113" s="123">
        <v>0.2</v>
      </c>
      <c r="F113" s="124"/>
      <c r="G113" s="125">
        <f t="shared" si="5"/>
        <v>0</v>
      </c>
      <c r="H113" s="98"/>
      <c r="I113" s="98"/>
    </row>
    <row r="114" spans="1:9" ht="25.5" x14ac:dyDescent="0.25">
      <c r="A114" s="129" t="s">
        <v>685</v>
      </c>
      <c r="B114" s="121" t="s">
        <v>507</v>
      </c>
      <c r="C114" s="121" t="s">
        <v>524</v>
      </c>
      <c r="D114" s="122" t="s">
        <v>425</v>
      </c>
      <c r="E114" s="123">
        <v>0.2</v>
      </c>
      <c r="F114" s="124"/>
      <c r="G114" s="125">
        <f t="shared" si="5"/>
        <v>0</v>
      </c>
      <c r="H114" s="98"/>
      <c r="I114" s="98"/>
    </row>
    <row r="115" spans="1:9" ht="25.5" x14ac:dyDescent="0.25">
      <c r="A115" s="129" t="s">
        <v>686</v>
      </c>
      <c r="B115" s="122" t="s">
        <v>660</v>
      </c>
      <c r="C115" s="121" t="s">
        <v>661</v>
      </c>
      <c r="D115" s="122" t="s">
        <v>425</v>
      </c>
      <c r="E115" s="123">
        <v>2.5</v>
      </c>
      <c r="F115" s="124"/>
      <c r="G115" s="125">
        <f t="shared" si="5"/>
        <v>0</v>
      </c>
      <c r="H115" s="98"/>
      <c r="I115" s="98"/>
    </row>
    <row r="116" spans="1:9" ht="25.5" x14ac:dyDescent="0.25">
      <c r="A116" s="129" t="s">
        <v>687</v>
      </c>
      <c r="B116" s="120" t="s">
        <v>688</v>
      </c>
      <c r="C116" s="121" t="s">
        <v>689</v>
      </c>
      <c r="D116" s="122" t="s">
        <v>690</v>
      </c>
      <c r="E116" s="130">
        <v>9</v>
      </c>
      <c r="F116" s="124"/>
      <c r="G116" s="125">
        <f t="shared" si="5"/>
        <v>0</v>
      </c>
      <c r="H116" s="98"/>
      <c r="I116" s="98"/>
    </row>
    <row r="117" spans="1:9" ht="25.5" x14ac:dyDescent="0.25">
      <c r="A117" s="129" t="s">
        <v>691</v>
      </c>
      <c r="B117" s="120" t="s">
        <v>692</v>
      </c>
      <c r="C117" s="121" t="s">
        <v>693</v>
      </c>
      <c r="D117" s="122" t="s">
        <v>68</v>
      </c>
      <c r="E117" s="123">
        <v>0.5</v>
      </c>
      <c r="F117" s="124"/>
      <c r="G117" s="125">
        <f t="shared" si="5"/>
        <v>0</v>
      </c>
      <c r="H117" s="98"/>
      <c r="I117" s="98"/>
    </row>
    <row r="118" spans="1:9" ht="25.5" x14ac:dyDescent="0.25">
      <c r="A118" s="129" t="s">
        <v>694</v>
      </c>
      <c r="B118" s="122" t="s">
        <v>695</v>
      </c>
      <c r="C118" s="121" t="s">
        <v>696</v>
      </c>
      <c r="D118" s="122" t="s">
        <v>697</v>
      </c>
      <c r="E118" s="130">
        <v>2</v>
      </c>
      <c r="F118" s="124"/>
      <c r="G118" s="125">
        <f t="shared" si="5"/>
        <v>0</v>
      </c>
      <c r="H118" s="98"/>
      <c r="I118" s="98"/>
    </row>
    <row r="119" spans="1:9" ht="38.25" x14ac:dyDescent="0.25">
      <c r="A119" s="129" t="s">
        <v>698</v>
      </c>
      <c r="B119" s="120" t="s">
        <v>699</v>
      </c>
      <c r="C119" s="121" t="s">
        <v>700</v>
      </c>
      <c r="D119" s="122" t="s">
        <v>68</v>
      </c>
      <c r="E119" s="130">
        <v>10</v>
      </c>
      <c r="F119" s="124"/>
      <c r="G119" s="125">
        <f t="shared" si="5"/>
        <v>0</v>
      </c>
      <c r="H119" s="98"/>
      <c r="I119" s="98"/>
    </row>
    <row r="120" spans="1:9" ht="38.25" x14ac:dyDescent="0.25">
      <c r="A120" s="129" t="s">
        <v>701</v>
      </c>
      <c r="B120" s="120" t="s">
        <v>702</v>
      </c>
      <c r="C120" s="121" t="s">
        <v>703</v>
      </c>
      <c r="D120" s="122" t="s">
        <v>88</v>
      </c>
      <c r="E120" s="130">
        <v>1</v>
      </c>
      <c r="F120" s="124"/>
      <c r="G120" s="125">
        <f t="shared" si="5"/>
        <v>0</v>
      </c>
      <c r="H120" s="98"/>
      <c r="I120" s="98"/>
    </row>
    <row r="121" spans="1:9" ht="38.25" x14ac:dyDescent="0.25">
      <c r="A121" s="129" t="s">
        <v>704</v>
      </c>
      <c r="B121" s="122" t="s">
        <v>705</v>
      </c>
      <c r="C121" s="121" t="s">
        <v>706</v>
      </c>
      <c r="D121" s="122" t="s">
        <v>88</v>
      </c>
      <c r="E121" s="130">
        <v>1</v>
      </c>
      <c r="F121" s="124"/>
      <c r="G121" s="125">
        <f t="shared" si="5"/>
        <v>0</v>
      </c>
      <c r="H121" s="98"/>
      <c r="I121" s="98"/>
    </row>
    <row r="122" spans="1:9" ht="38.25" x14ac:dyDescent="0.25">
      <c r="A122" s="129" t="s">
        <v>707</v>
      </c>
      <c r="B122" s="122" t="s">
        <v>671</v>
      </c>
      <c r="C122" s="121" t="s">
        <v>672</v>
      </c>
      <c r="D122" s="122" t="s">
        <v>425</v>
      </c>
      <c r="E122" s="123">
        <v>2.5</v>
      </c>
      <c r="F122" s="124"/>
      <c r="G122" s="125">
        <f t="shared" si="5"/>
        <v>0</v>
      </c>
      <c r="H122" s="98"/>
      <c r="I122" s="98"/>
    </row>
    <row r="123" spans="1:9" ht="25.5" x14ac:dyDescent="0.25">
      <c r="A123" s="129" t="s">
        <v>708</v>
      </c>
      <c r="B123" s="122" t="s">
        <v>674</v>
      </c>
      <c r="C123" s="121" t="s">
        <v>675</v>
      </c>
      <c r="D123" s="122" t="s">
        <v>425</v>
      </c>
      <c r="E123" s="123">
        <v>2.5</v>
      </c>
      <c r="F123" s="124"/>
      <c r="G123" s="125">
        <f t="shared" si="5"/>
        <v>0</v>
      </c>
      <c r="H123" s="98"/>
      <c r="I123" s="98"/>
    </row>
    <row r="124" spans="1:9" ht="38.25" x14ac:dyDescent="0.25">
      <c r="A124" s="129" t="s">
        <v>709</v>
      </c>
      <c r="B124" s="120" t="s">
        <v>551</v>
      </c>
      <c r="C124" s="121" t="s">
        <v>632</v>
      </c>
      <c r="D124" s="122" t="s">
        <v>418</v>
      </c>
      <c r="E124" s="123">
        <v>0.5</v>
      </c>
      <c r="F124" s="124"/>
      <c r="G124" s="125">
        <f t="shared" si="5"/>
        <v>0</v>
      </c>
      <c r="H124" s="98"/>
      <c r="I124" s="98"/>
    </row>
    <row r="125" spans="1:9" ht="38.25" x14ac:dyDescent="0.25">
      <c r="A125" s="129" t="s">
        <v>710</v>
      </c>
      <c r="B125" s="120" t="s">
        <v>634</v>
      </c>
      <c r="C125" s="121" t="s">
        <v>635</v>
      </c>
      <c r="D125" s="122" t="s">
        <v>425</v>
      </c>
      <c r="E125" s="123">
        <v>0.1</v>
      </c>
      <c r="F125" s="124"/>
      <c r="G125" s="125">
        <f t="shared" si="5"/>
        <v>0</v>
      </c>
      <c r="H125" s="98"/>
      <c r="I125" s="98"/>
    </row>
    <row r="126" spans="1:9" ht="38.25" x14ac:dyDescent="0.25">
      <c r="A126" s="129" t="s">
        <v>711</v>
      </c>
      <c r="B126" s="120" t="s">
        <v>712</v>
      </c>
      <c r="C126" s="121" t="s">
        <v>713</v>
      </c>
      <c r="D126" s="122" t="s">
        <v>78</v>
      </c>
      <c r="E126" s="130">
        <v>2</v>
      </c>
      <c r="F126" s="124"/>
      <c r="G126" s="125">
        <f t="shared" si="5"/>
        <v>0</v>
      </c>
      <c r="H126" s="98"/>
      <c r="I126" s="98"/>
    </row>
    <row r="127" spans="1:9" ht="38.25" x14ac:dyDescent="0.25">
      <c r="A127" s="129" t="s">
        <v>714</v>
      </c>
      <c r="B127" s="120" t="s">
        <v>715</v>
      </c>
      <c r="C127" s="121" t="s">
        <v>716</v>
      </c>
      <c r="D127" s="122" t="s">
        <v>398</v>
      </c>
      <c r="E127" s="130">
        <v>2</v>
      </c>
      <c r="F127" s="124"/>
      <c r="G127" s="125">
        <f t="shared" si="5"/>
        <v>0</v>
      </c>
      <c r="H127" s="98"/>
      <c r="I127" s="98"/>
    </row>
    <row r="128" spans="1:9" ht="25.5" x14ac:dyDescent="0.25">
      <c r="A128" s="129" t="s">
        <v>717</v>
      </c>
      <c r="B128" s="120" t="s">
        <v>688</v>
      </c>
      <c r="C128" s="121" t="s">
        <v>689</v>
      </c>
      <c r="D128" s="122" t="s">
        <v>690</v>
      </c>
      <c r="E128" s="130">
        <v>13.5</v>
      </c>
      <c r="F128" s="124"/>
      <c r="G128" s="125">
        <f t="shared" si="5"/>
        <v>0</v>
      </c>
      <c r="H128" s="98"/>
      <c r="I128" s="98"/>
    </row>
    <row r="129" spans="1:9" ht="25.5" x14ac:dyDescent="0.25">
      <c r="A129" s="129" t="s">
        <v>718</v>
      </c>
      <c r="B129" s="122" t="s">
        <v>695</v>
      </c>
      <c r="C129" s="121" t="s">
        <v>696</v>
      </c>
      <c r="D129" s="122" t="s">
        <v>697</v>
      </c>
      <c r="E129" s="130">
        <v>4</v>
      </c>
      <c r="F129" s="124"/>
      <c r="G129" s="125">
        <f t="shared" si="5"/>
        <v>0</v>
      </c>
      <c r="H129" s="98"/>
      <c r="I129" s="98"/>
    </row>
    <row r="130" spans="1:9" ht="38.25" x14ac:dyDescent="0.25">
      <c r="A130" s="129" t="s">
        <v>719</v>
      </c>
      <c r="B130" s="120" t="s">
        <v>720</v>
      </c>
      <c r="C130" s="121" t="s">
        <v>721</v>
      </c>
      <c r="D130" s="122" t="s">
        <v>398</v>
      </c>
      <c r="E130" s="130">
        <v>1</v>
      </c>
      <c r="F130" s="124"/>
      <c r="G130" s="125">
        <f t="shared" si="5"/>
        <v>0</v>
      </c>
      <c r="H130" s="98"/>
      <c r="I130" s="98"/>
    </row>
    <row r="131" spans="1:9" ht="38.25" x14ac:dyDescent="0.25">
      <c r="A131" s="129" t="s">
        <v>722</v>
      </c>
      <c r="B131" s="120" t="s">
        <v>723</v>
      </c>
      <c r="C131" s="121" t="s">
        <v>724</v>
      </c>
      <c r="D131" s="122" t="s">
        <v>398</v>
      </c>
      <c r="E131" s="130">
        <v>1</v>
      </c>
      <c r="F131" s="124"/>
      <c r="G131" s="125">
        <f t="shared" si="5"/>
        <v>0</v>
      </c>
      <c r="H131" s="98"/>
      <c r="I131" s="98"/>
    </row>
    <row r="132" spans="1:9" ht="12.75" customHeight="1" x14ac:dyDescent="0.25">
      <c r="A132" s="275" t="s">
        <v>725</v>
      </c>
      <c r="B132" s="275"/>
      <c r="C132" s="275"/>
      <c r="D132" s="275"/>
      <c r="E132" s="275"/>
      <c r="F132" s="275"/>
      <c r="G132" s="127">
        <f>SUM(G109:G131)</f>
        <v>0</v>
      </c>
      <c r="H132" s="98"/>
      <c r="I132" s="98"/>
    </row>
    <row r="133" spans="1:9" ht="12.75" customHeight="1" x14ac:dyDescent="0.2">
      <c r="A133" s="117">
        <v>8</v>
      </c>
      <c r="B133" s="118"/>
      <c r="C133" s="274" t="s">
        <v>473</v>
      </c>
      <c r="D133" s="274"/>
      <c r="E133" s="274"/>
      <c r="F133" s="274"/>
      <c r="G133" s="274">
        <f t="shared" ref="G133:G145" si="6">E133*F133</f>
        <v>0</v>
      </c>
      <c r="H133" s="98"/>
      <c r="I133" s="98"/>
    </row>
    <row r="134" spans="1:9" ht="25.5" x14ac:dyDescent="0.25">
      <c r="A134" s="129" t="s">
        <v>726</v>
      </c>
      <c r="B134" s="122" t="s">
        <v>727</v>
      </c>
      <c r="C134" s="121" t="s">
        <v>728</v>
      </c>
      <c r="D134" s="122" t="s">
        <v>418</v>
      </c>
      <c r="E134" s="128">
        <v>66</v>
      </c>
      <c r="F134" s="124"/>
      <c r="G134" s="125">
        <f t="shared" si="6"/>
        <v>0</v>
      </c>
      <c r="H134" s="98"/>
      <c r="I134" s="98"/>
    </row>
    <row r="135" spans="1:9" ht="25.5" x14ac:dyDescent="0.25">
      <c r="A135" s="129" t="s">
        <v>729</v>
      </c>
      <c r="B135" s="120" t="s">
        <v>730</v>
      </c>
      <c r="C135" s="121" t="s">
        <v>731</v>
      </c>
      <c r="D135" s="122" t="s">
        <v>425</v>
      </c>
      <c r="E135" s="128">
        <v>52.8</v>
      </c>
      <c r="F135" s="124"/>
      <c r="G135" s="125">
        <f t="shared" si="6"/>
        <v>0</v>
      </c>
      <c r="H135" s="98"/>
      <c r="I135" s="98"/>
    </row>
    <row r="136" spans="1:9" ht="25.5" x14ac:dyDescent="0.25">
      <c r="A136" s="129" t="s">
        <v>732</v>
      </c>
      <c r="B136" s="120" t="s">
        <v>733</v>
      </c>
      <c r="C136" s="121" t="s">
        <v>734</v>
      </c>
      <c r="D136" s="122" t="s">
        <v>68</v>
      </c>
      <c r="E136" s="128">
        <v>148</v>
      </c>
      <c r="F136" s="124"/>
      <c r="G136" s="125">
        <f t="shared" si="6"/>
        <v>0</v>
      </c>
      <c r="H136" s="98"/>
      <c r="I136" s="98"/>
    </row>
    <row r="137" spans="1:9" ht="38.25" x14ac:dyDescent="0.25">
      <c r="A137" s="129" t="s">
        <v>735</v>
      </c>
      <c r="B137" s="120" t="s">
        <v>736</v>
      </c>
      <c r="C137" s="121" t="s">
        <v>737</v>
      </c>
      <c r="D137" s="122" t="s">
        <v>88</v>
      </c>
      <c r="E137" s="128">
        <v>4</v>
      </c>
      <c r="F137" s="124"/>
      <c r="G137" s="125">
        <f t="shared" si="6"/>
        <v>0</v>
      </c>
      <c r="H137" s="98"/>
      <c r="I137" s="98"/>
    </row>
    <row r="138" spans="1:9" ht="25.5" x14ac:dyDescent="0.25">
      <c r="A138" s="129" t="s">
        <v>738</v>
      </c>
      <c r="B138" s="120" t="s">
        <v>739</v>
      </c>
      <c r="C138" s="121" t="s">
        <v>740</v>
      </c>
      <c r="D138" s="122" t="s">
        <v>68</v>
      </c>
      <c r="E138" s="128">
        <v>4</v>
      </c>
      <c r="F138" s="124"/>
      <c r="G138" s="125">
        <f t="shared" si="6"/>
        <v>0</v>
      </c>
      <c r="H138" s="98"/>
      <c r="I138" s="98"/>
    </row>
    <row r="139" spans="1:9" ht="38.25" x14ac:dyDescent="0.25">
      <c r="A139" s="129" t="s">
        <v>741</v>
      </c>
      <c r="B139" s="122" t="s">
        <v>671</v>
      </c>
      <c r="C139" s="121" t="s">
        <v>672</v>
      </c>
      <c r="D139" s="122" t="s">
        <v>425</v>
      </c>
      <c r="E139" s="128">
        <v>52.8</v>
      </c>
      <c r="F139" s="124"/>
      <c r="G139" s="125">
        <f t="shared" si="6"/>
        <v>0</v>
      </c>
      <c r="H139" s="98"/>
      <c r="I139" s="98"/>
    </row>
    <row r="140" spans="1:9" ht="25.5" x14ac:dyDescent="0.25">
      <c r="A140" s="129" t="s">
        <v>742</v>
      </c>
      <c r="B140" s="122" t="s">
        <v>674</v>
      </c>
      <c r="C140" s="121" t="s">
        <v>743</v>
      </c>
      <c r="D140" s="122" t="s">
        <v>425</v>
      </c>
      <c r="E140" s="128">
        <v>52.8</v>
      </c>
      <c r="F140" s="124"/>
      <c r="G140" s="125">
        <f t="shared" si="6"/>
        <v>0</v>
      </c>
      <c r="H140" s="98"/>
      <c r="I140" s="98"/>
    </row>
    <row r="141" spans="1:9" ht="25.5" x14ac:dyDescent="0.25">
      <c r="A141" s="129" t="s">
        <v>744</v>
      </c>
      <c r="B141" s="120" t="s">
        <v>745</v>
      </c>
      <c r="C141" s="121" t="s">
        <v>746</v>
      </c>
      <c r="D141" s="122" t="s">
        <v>649</v>
      </c>
      <c r="E141" s="128">
        <v>2</v>
      </c>
      <c r="F141" s="124"/>
      <c r="G141" s="125">
        <f t="shared" si="6"/>
        <v>0</v>
      </c>
      <c r="H141" s="98"/>
      <c r="I141" s="98"/>
    </row>
    <row r="142" spans="1:9" ht="25.5" x14ac:dyDescent="0.25">
      <c r="A142" s="129" t="s">
        <v>747</v>
      </c>
      <c r="B142" s="120" t="s">
        <v>748</v>
      </c>
      <c r="C142" s="121" t="s">
        <v>749</v>
      </c>
      <c r="D142" s="122" t="s">
        <v>88</v>
      </c>
      <c r="E142" s="128">
        <v>1</v>
      </c>
      <c r="F142" s="124"/>
      <c r="G142" s="125">
        <f t="shared" si="6"/>
        <v>0</v>
      </c>
      <c r="H142" s="98"/>
      <c r="I142" s="98"/>
    </row>
    <row r="143" spans="1:9" ht="25.5" x14ac:dyDescent="0.25">
      <c r="A143" s="129" t="s">
        <v>750</v>
      </c>
      <c r="B143" s="120" t="s">
        <v>751</v>
      </c>
      <c r="C143" s="121" t="s">
        <v>752</v>
      </c>
      <c r="D143" s="122" t="s">
        <v>88</v>
      </c>
      <c r="E143" s="128">
        <v>1</v>
      </c>
      <c r="F143" s="124"/>
      <c r="G143" s="125">
        <f t="shared" si="6"/>
        <v>0</v>
      </c>
      <c r="H143" s="98"/>
      <c r="I143" s="98"/>
    </row>
    <row r="144" spans="1:9" ht="38.25" x14ac:dyDescent="0.25">
      <c r="A144" s="129" t="s">
        <v>753</v>
      </c>
      <c r="B144" s="120" t="s">
        <v>551</v>
      </c>
      <c r="C144" s="121" t="s">
        <v>632</v>
      </c>
      <c r="D144" s="122" t="s">
        <v>418</v>
      </c>
      <c r="E144" s="128">
        <v>66</v>
      </c>
      <c r="F144" s="124"/>
      <c r="G144" s="125">
        <f t="shared" si="6"/>
        <v>0</v>
      </c>
      <c r="H144" s="98"/>
      <c r="I144" s="98"/>
    </row>
    <row r="145" spans="1:9" ht="38.25" x14ac:dyDescent="0.25">
      <c r="A145" s="129" t="s">
        <v>754</v>
      </c>
      <c r="B145" s="120" t="s">
        <v>755</v>
      </c>
      <c r="C145" s="121" t="s">
        <v>756</v>
      </c>
      <c r="D145" s="122" t="s">
        <v>418</v>
      </c>
      <c r="E145" s="128">
        <v>66</v>
      </c>
      <c r="F145" s="124"/>
      <c r="G145" s="125">
        <f t="shared" si="6"/>
        <v>0</v>
      </c>
      <c r="H145" s="98"/>
      <c r="I145" s="98"/>
    </row>
    <row r="146" spans="1:9" ht="12.75" customHeight="1" x14ac:dyDescent="0.25">
      <c r="A146" s="275" t="s">
        <v>757</v>
      </c>
      <c r="B146" s="275"/>
      <c r="C146" s="275"/>
      <c r="D146" s="275"/>
      <c r="E146" s="275"/>
      <c r="F146" s="275"/>
      <c r="G146" s="127">
        <f>SUM(G134:G145)</f>
        <v>0</v>
      </c>
      <c r="H146" s="98"/>
      <c r="I146" s="98"/>
    </row>
    <row r="147" spans="1:9" ht="12.75" customHeight="1" x14ac:dyDescent="0.2">
      <c r="A147" s="117">
        <v>9</v>
      </c>
      <c r="B147" s="118"/>
      <c r="C147" s="274" t="s">
        <v>474</v>
      </c>
      <c r="D147" s="274"/>
      <c r="E147" s="274"/>
      <c r="F147" s="274"/>
      <c r="G147" s="274">
        <f>E147*F147</f>
        <v>0</v>
      </c>
      <c r="H147" s="98"/>
      <c r="I147" s="98"/>
    </row>
    <row r="148" spans="1:9" ht="25.5" x14ac:dyDescent="0.25">
      <c r="A148" s="129" t="s">
        <v>758</v>
      </c>
      <c r="B148" s="120" t="s">
        <v>759</v>
      </c>
      <c r="C148" s="121" t="s">
        <v>760</v>
      </c>
      <c r="D148" s="122" t="s">
        <v>88</v>
      </c>
      <c r="E148" s="130">
        <v>3</v>
      </c>
      <c r="F148" s="124"/>
      <c r="G148" s="125">
        <f>E148*F148</f>
        <v>0</v>
      </c>
      <c r="H148" s="98"/>
      <c r="I148" s="98"/>
    </row>
    <row r="149" spans="1:9" ht="38.25" x14ac:dyDescent="0.25">
      <c r="A149" s="129" t="s">
        <v>761</v>
      </c>
      <c r="B149" s="120" t="s">
        <v>762</v>
      </c>
      <c r="C149" s="121" t="s">
        <v>763</v>
      </c>
      <c r="D149" s="122" t="s">
        <v>398</v>
      </c>
      <c r="E149" s="130">
        <v>2</v>
      </c>
      <c r="F149" s="124"/>
      <c r="G149" s="125">
        <f>E149*F149</f>
        <v>0</v>
      </c>
      <c r="H149" s="98"/>
      <c r="I149" s="98"/>
    </row>
    <row r="150" spans="1:9" ht="38.25" x14ac:dyDescent="0.25">
      <c r="A150" s="129" t="s">
        <v>764</v>
      </c>
      <c r="B150" s="120" t="s">
        <v>677</v>
      </c>
      <c r="C150" s="121" t="s">
        <v>765</v>
      </c>
      <c r="D150" s="122" t="s">
        <v>88</v>
      </c>
      <c r="E150" s="130">
        <v>3</v>
      </c>
      <c r="F150" s="124"/>
      <c r="G150" s="125">
        <f>E150*F150</f>
        <v>0</v>
      </c>
      <c r="H150" s="98"/>
      <c r="I150" s="98"/>
    </row>
    <row r="151" spans="1:9" ht="12.75" customHeight="1" x14ac:dyDescent="0.25">
      <c r="A151" s="275" t="s">
        <v>766</v>
      </c>
      <c r="B151" s="275"/>
      <c r="C151" s="275"/>
      <c r="D151" s="275"/>
      <c r="E151" s="275"/>
      <c r="F151" s="275"/>
      <c r="G151" s="127">
        <f>SUM(G148:G150)</f>
        <v>0</v>
      </c>
      <c r="H151" s="98"/>
      <c r="I151" s="98"/>
    </row>
    <row r="152" spans="1:9" ht="12.75" customHeight="1" x14ac:dyDescent="0.2">
      <c r="A152" s="117">
        <v>10</v>
      </c>
      <c r="B152" s="118"/>
      <c r="C152" s="274" t="s">
        <v>475</v>
      </c>
      <c r="D152" s="274"/>
      <c r="E152" s="274"/>
      <c r="F152" s="274"/>
      <c r="G152" s="274">
        <f>E152*F152</f>
        <v>0</v>
      </c>
      <c r="H152" s="98"/>
      <c r="I152" s="98"/>
    </row>
    <row r="153" spans="1:9" ht="38.25" x14ac:dyDescent="0.25">
      <c r="A153" s="120" t="s">
        <v>767</v>
      </c>
      <c r="B153" s="122" t="s">
        <v>768</v>
      </c>
      <c r="C153" s="121" t="s">
        <v>769</v>
      </c>
      <c r="D153" s="131" t="s">
        <v>770</v>
      </c>
      <c r="E153" s="130">
        <v>1</v>
      </c>
      <c r="F153" s="124"/>
      <c r="G153" s="125">
        <f>E153*F153</f>
        <v>0</v>
      </c>
      <c r="H153" s="98"/>
      <c r="I153" s="98"/>
    </row>
    <row r="154" spans="1:9" ht="12.75" customHeight="1" x14ac:dyDescent="0.25">
      <c r="A154" s="275" t="s">
        <v>771</v>
      </c>
      <c r="B154" s="275"/>
      <c r="C154" s="275"/>
      <c r="D154" s="275"/>
      <c r="E154" s="275"/>
      <c r="F154" s="275"/>
      <c r="G154" s="132">
        <f>G153</f>
        <v>0</v>
      </c>
      <c r="H154" s="98"/>
      <c r="I154" s="98"/>
    </row>
    <row r="155" spans="1:9" x14ac:dyDescent="0.25">
      <c r="A155" s="276" t="s">
        <v>465</v>
      </c>
      <c r="B155" s="276"/>
      <c r="C155" s="276"/>
      <c r="D155" s="276"/>
      <c r="E155" s="276"/>
      <c r="F155" s="276"/>
      <c r="G155" s="133">
        <f>G24+G40+G64+G89+G98+G107+G132+G146+G151+G154</f>
        <v>0</v>
      </c>
      <c r="H155" s="98"/>
      <c r="I155" s="98"/>
    </row>
    <row r="156" spans="1:9" x14ac:dyDescent="0.25">
      <c r="A156" s="276" t="s">
        <v>12</v>
      </c>
      <c r="B156" s="276"/>
      <c r="C156" s="276"/>
      <c r="D156" s="276"/>
      <c r="E156" s="276"/>
      <c r="F156" s="276"/>
      <c r="G156" s="133">
        <f>G155*0.23</f>
        <v>0</v>
      </c>
      <c r="H156" s="98"/>
      <c r="I156" s="98"/>
    </row>
    <row r="157" spans="1:9" x14ac:dyDescent="0.25">
      <c r="A157" s="277" t="s">
        <v>466</v>
      </c>
      <c r="B157" s="277"/>
      <c r="C157" s="277"/>
      <c r="D157" s="277"/>
      <c r="E157" s="277"/>
      <c r="F157" s="277"/>
      <c r="G157" s="134">
        <f>G155+G156</f>
        <v>0</v>
      </c>
      <c r="H157" s="98"/>
      <c r="I157" s="98"/>
    </row>
  </sheetData>
  <mergeCells count="40">
    <mergeCell ref="A1:G1"/>
    <mergeCell ref="A3:G3"/>
    <mergeCell ref="B5:F5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A16:F16"/>
    <mergeCell ref="A17:F17"/>
    <mergeCell ref="A18:F18"/>
    <mergeCell ref="A21:G21"/>
    <mergeCell ref="C22:G22"/>
    <mergeCell ref="A24:F24"/>
    <mergeCell ref="C25:G25"/>
    <mergeCell ref="A40:F40"/>
    <mergeCell ref="C41:G41"/>
    <mergeCell ref="A64:F64"/>
    <mergeCell ref="C65:G65"/>
    <mergeCell ref="A89:F89"/>
    <mergeCell ref="C90:G90"/>
    <mergeCell ref="A98:F98"/>
    <mergeCell ref="C99:G99"/>
    <mergeCell ref="A107:F107"/>
    <mergeCell ref="C108:G108"/>
    <mergeCell ref="A132:F132"/>
    <mergeCell ref="C133:G133"/>
    <mergeCell ref="A146:F146"/>
    <mergeCell ref="C147:G147"/>
    <mergeCell ref="A151:F151"/>
    <mergeCell ref="C152:G152"/>
    <mergeCell ref="A154:F154"/>
    <mergeCell ref="A155:F155"/>
    <mergeCell ref="A156:F156"/>
    <mergeCell ref="A157:F157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99999"/>
  </sheetPr>
  <dimension ref="A1:H12"/>
  <sheetViews>
    <sheetView zoomScale="120" zoomScaleNormal="120" workbookViewId="0">
      <selection activeCell="D18" sqref="D18"/>
    </sheetView>
  </sheetViews>
  <sheetFormatPr defaultColWidth="8.7109375" defaultRowHeight="15" x14ac:dyDescent="0.25"/>
  <cols>
    <col min="1" max="1" width="3.7109375" customWidth="1"/>
    <col min="2" max="2" width="12.85546875" customWidth="1"/>
    <col min="3" max="3" width="11.28515625" customWidth="1"/>
    <col min="4" max="4" width="47" customWidth="1"/>
    <col min="5" max="5" width="6.7109375" customWidth="1"/>
    <col min="6" max="6" width="9.28515625" customWidth="1"/>
    <col min="7" max="7" width="7.28515625" customWidth="1"/>
    <col min="8" max="8" width="9.7109375" customWidth="1"/>
  </cols>
  <sheetData>
    <row r="1" spans="1:8" ht="15" customHeight="1" x14ac:dyDescent="0.25">
      <c r="A1" s="285" t="s">
        <v>1241</v>
      </c>
      <c r="B1" s="285"/>
      <c r="C1" s="285"/>
      <c r="D1" s="285"/>
      <c r="E1" s="285"/>
      <c r="F1" s="285"/>
      <c r="G1" s="285"/>
      <c r="H1" s="99"/>
    </row>
    <row r="2" spans="1:8" x14ac:dyDescent="0.25">
      <c r="A2" s="99"/>
      <c r="B2" s="99"/>
      <c r="C2" s="99"/>
      <c r="D2" s="99"/>
      <c r="E2" s="99"/>
      <c r="F2" s="99"/>
      <c r="G2" s="99"/>
      <c r="H2" s="99"/>
    </row>
    <row r="3" spans="1:8" x14ac:dyDescent="0.25">
      <c r="A3" s="268" t="s">
        <v>36</v>
      </c>
      <c r="B3" s="268"/>
      <c r="C3" s="268"/>
      <c r="D3" s="268"/>
      <c r="E3" s="268"/>
      <c r="F3" s="268"/>
      <c r="G3" s="268"/>
      <c r="H3" s="99"/>
    </row>
    <row r="4" spans="1:8" x14ac:dyDescent="0.25">
      <c r="A4" s="286"/>
      <c r="B4" s="286"/>
      <c r="C4" s="286"/>
      <c r="D4" s="286"/>
      <c r="E4" s="286"/>
      <c r="F4" s="286"/>
      <c r="G4" s="286"/>
      <c r="H4" s="286"/>
    </row>
    <row r="5" spans="1:8" ht="40.5" customHeight="1" x14ac:dyDescent="0.25">
      <c r="A5" s="135" t="s">
        <v>2</v>
      </c>
      <c r="B5" s="135" t="s">
        <v>37</v>
      </c>
      <c r="C5" s="135" t="s">
        <v>772</v>
      </c>
      <c r="D5" s="135" t="s">
        <v>38</v>
      </c>
      <c r="E5" s="135" t="s">
        <v>459</v>
      </c>
      <c r="F5" s="135" t="s">
        <v>460</v>
      </c>
      <c r="G5" s="135" t="s">
        <v>461</v>
      </c>
      <c r="H5" s="135" t="s">
        <v>462</v>
      </c>
    </row>
    <row r="6" spans="1:8" ht="15.75" customHeight="1" x14ac:dyDescent="0.25">
      <c r="A6" s="136">
        <v>1</v>
      </c>
      <c r="B6" s="137" t="s">
        <v>99</v>
      </c>
      <c r="C6" s="138" t="s">
        <v>773</v>
      </c>
      <c r="D6" s="137" t="s">
        <v>774</v>
      </c>
      <c r="E6" s="139" t="s">
        <v>464</v>
      </c>
      <c r="F6" s="139">
        <v>1</v>
      </c>
      <c r="G6" s="140"/>
      <c r="H6" s="141">
        <f>F6*G6</f>
        <v>0</v>
      </c>
    </row>
    <row r="7" spans="1:8" ht="30" customHeight="1" x14ac:dyDescent="0.25">
      <c r="A7" s="136">
        <v>2</v>
      </c>
      <c r="B7" s="137" t="s">
        <v>99</v>
      </c>
      <c r="C7" s="138" t="s">
        <v>773</v>
      </c>
      <c r="D7" s="137" t="s">
        <v>775</v>
      </c>
      <c r="E7" s="139" t="s">
        <v>776</v>
      </c>
      <c r="F7" s="139">
        <v>85</v>
      </c>
      <c r="G7" s="140"/>
      <c r="H7" s="141">
        <f>F7*G7</f>
        <v>0</v>
      </c>
    </row>
    <row r="8" spans="1:8" ht="72.75" customHeight="1" x14ac:dyDescent="0.25">
      <c r="A8" s="136">
        <v>3</v>
      </c>
      <c r="B8" s="142" t="s">
        <v>777</v>
      </c>
      <c r="C8" s="138" t="s">
        <v>773</v>
      </c>
      <c r="D8" s="137" t="s">
        <v>778</v>
      </c>
      <c r="E8" s="143" t="s">
        <v>88</v>
      </c>
      <c r="F8" s="143">
        <v>1</v>
      </c>
      <c r="G8" s="144"/>
      <c r="H8" s="141">
        <f>F8*G8</f>
        <v>0</v>
      </c>
    </row>
    <row r="9" spans="1:8" ht="125.25" customHeight="1" x14ac:dyDescent="0.25">
      <c r="A9" s="138">
        <v>4</v>
      </c>
      <c r="B9" s="142" t="s">
        <v>779</v>
      </c>
      <c r="C9" s="138" t="s">
        <v>773</v>
      </c>
      <c r="D9" s="142" t="s">
        <v>780</v>
      </c>
      <c r="E9" s="143" t="s">
        <v>88</v>
      </c>
      <c r="F9" s="143">
        <v>1</v>
      </c>
      <c r="G9" s="144"/>
      <c r="H9" s="141">
        <f>F9*G9</f>
        <v>0</v>
      </c>
    </row>
    <row r="10" spans="1:8" ht="16.5" customHeight="1" x14ac:dyDescent="0.25">
      <c r="A10" s="284" t="s">
        <v>465</v>
      </c>
      <c r="B10" s="284"/>
      <c r="C10" s="284"/>
      <c r="D10" s="284"/>
      <c r="E10" s="284"/>
      <c r="F10" s="284"/>
      <c r="G10" s="284"/>
      <c r="H10" s="145">
        <f>SUM(H6:H9)</f>
        <v>0</v>
      </c>
    </row>
    <row r="11" spans="1:8" ht="15" customHeight="1" x14ac:dyDescent="0.25">
      <c r="A11" s="287" t="s">
        <v>12</v>
      </c>
      <c r="B11" s="287"/>
      <c r="C11" s="287"/>
      <c r="D11" s="287"/>
      <c r="E11" s="287"/>
      <c r="F11" s="287"/>
      <c r="G11" s="287"/>
      <c r="H11" s="146">
        <f>H10*0.23</f>
        <v>0</v>
      </c>
    </row>
    <row r="12" spans="1:8" x14ac:dyDescent="0.25">
      <c r="A12" s="284" t="s">
        <v>781</v>
      </c>
      <c r="B12" s="284"/>
      <c r="C12" s="284"/>
      <c r="D12" s="284"/>
      <c r="E12" s="284"/>
      <c r="F12" s="284"/>
      <c r="G12" s="284"/>
      <c r="H12" s="145">
        <f>H10+H11</f>
        <v>0</v>
      </c>
    </row>
  </sheetData>
  <mergeCells count="6">
    <mergeCell ref="A12:G12"/>
    <mergeCell ref="A1:G1"/>
    <mergeCell ref="A3:G3"/>
    <mergeCell ref="A4:H4"/>
    <mergeCell ref="A10:G10"/>
    <mergeCell ref="A11:G11"/>
  </mergeCells>
  <pageMargins left="0.7" right="0.7" top="0.75" bottom="0.75" header="0.511811023622047" footer="0.511811023622047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3465A4"/>
  </sheetPr>
  <dimension ref="A1:I261"/>
  <sheetViews>
    <sheetView topLeftCell="A249" zoomScale="120" zoomScaleNormal="120" workbookViewId="0">
      <selection activeCell="H254" sqref="H254"/>
    </sheetView>
  </sheetViews>
  <sheetFormatPr defaultColWidth="7.85546875" defaultRowHeight="11.25" x14ac:dyDescent="0.2"/>
  <cols>
    <col min="1" max="1" width="4.28515625" style="162" customWidth="1"/>
    <col min="2" max="2" width="12.85546875" style="162" customWidth="1"/>
    <col min="3" max="3" width="11.7109375" style="162" customWidth="1"/>
    <col min="4" max="4" width="50.85546875" style="162" customWidth="1"/>
    <col min="5" max="5" width="8.28515625" style="162" customWidth="1"/>
    <col min="6" max="6" width="14.140625" style="159" customWidth="1"/>
    <col min="7" max="7" width="11.5703125" style="158" customWidth="1"/>
    <col min="8" max="8" width="13.7109375" style="169" customWidth="1"/>
    <col min="9" max="9" width="8.42578125" style="162" customWidth="1"/>
    <col min="10" max="16324" width="7.85546875" style="162"/>
    <col min="16325" max="16384" width="11.5703125" style="162" customWidth="1"/>
  </cols>
  <sheetData>
    <row r="1" spans="1:9" ht="12.75" customHeight="1" x14ac:dyDescent="0.2">
      <c r="A1" s="156"/>
      <c r="B1" s="157"/>
      <c r="C1" s="156"/>
      <c r="D1" s="158"/>
      <c r="E1" s="156"/>
      <c r="H1" s="160"/>
      <c r="I1" s="161"/>
    </row>
    <row r="2" spans="1:9" ht="12.75" customHeight="1" x14ac:dyDescent="0.2">
      <c r="A2" s="313" t="s">
        <v>1242</v>
      </c>
      <c r="B2" s="313"/>
      <c r="C2" s="313"/>
      <c r="D2" s="313"/>
      <c r="E2" s="313"/>
      <c r="F2" s="313"/>
      <c r="G2" s="313"/>
      <c r="H2" s="160"/>
      <c r="I2" s="161"/>
    </row>
    <row r="3" spans="1:9" ht="12.75" customHeight="1" x14ac:dyDescent="0.2">
      <c r="A3" s="156"/>
      <c r="B3" s="157"/>
      <c r="C3" s="156"/>
      <c r="D3" s="158"/>
      <c r="E3" s="156"/>
      <c r="H3" s="160"/>
      <c r="I3" s="161"/>
    </row>
    <row r="4" spans="1:9" ht="30" customHeight="1" x14ac:dyDescent="0.2">
      <c r="A4" s="147" t="s">
        <v>2</v>
      </c>
      <c r="B4" s="147" t="s">
        <v>782</v>
      </c>
      <c r="C4" s="314" t="s">
        <v>783</v>
      </c>
      <c r="D4" s="314"/>
      <c r="E4" s="314"/>
      <c r="F4" s="314"/>
      <c r="G4" s="314"/>
      <c r="H4" s="148" t="s">
        <v>42</v>
      </c>
      <c r="I4" s="161"/>
    </row>
    <row r="5" spans="1:9" ht="12" customHeight="1" x14ac:dyDescent="0.2">
      <c r="A5" s="171">
        <v>1</v>
      </c>
      <c r="B5" s="171">
        <v>2</v>
      </c>
      <c r="C5" s="315">
        <v>3</v>
      </c>
      <c r="D5" s="315"/>
      <c r="E5" s="315"/>
      <c r="F5" s="315"/>
      <c r="G5" s="315"/>
      <c r="H5" s="171">
        <v>4</v>
      </c>
      <c r="I5" s="163"/>
    </row>
    <row r="6" spans="1:9" ht="13.9" customHeight="1" x14ac:dyDescent="0.2">
      <c r="A6" s="182">
        <v>1</v>
      </c>
      <c r="B6" s="149" t="s">
        <v>784</v>
      </c>
      <c r="C6" s="306" t="s">
        <v>785</v>
      </c>
      <c r="D6" s="306"/>
      <c r="E6" s="306"/>
      <c r="F6" s="306"/>
      <c r="G6" s="306"/>
      <c r="H6" s="150">
        <f>SUM(H7:H10)</f>
        <v>0</v>
      </c>
      <c r="I6" s="161"/>
    </row>
    <row r="7" spans="1:9" ht="11.25" customHeight="1" x14ac:dyDescent="0.2">
      <c r="A7" s="172">
        <v>1.1000000000000001</v>
      </c>
      <c r="B7" s="173" t="s">
        <v>786</v>
      </c>
      <c r="C7" s="316" t="s">
        <v>787</v>
      </c>
      <c r="D7" s="316"/>
      <c r="E7" s="316"/>
      <c r="F7" s="316"/>
      <c r="G7" s="316"/>
      <c r="H7" s="174">
        <f>H35</f>
        <v>0</v>
      </c>
      <c r="I7" s="163"/>
    </row>
    <row r="8" spans="1:9" ht="11.25" customHeight="1" x14ac:dyDescent="0.2">
      <c r="A8" s="172">
        <v>1.2</v>
      </c>
      <c r="B8" s="173" t="s">
        <v>788</v>
      </c>
      <c r="C8" s="316" t="s">
        <v>789</v>
      </c>
      <c r="D8" s="316"/>
      <c r="E8" s="316"/>
      <c r="F8" s="316"/>
      <c r="G8" s="316"/>
      <c r="H8" s="174">
        <f>H45</f>
        <v>0</v>
      </c>
      <c r="I8" s="163"/>
    </row>
    <row r="9" spans="1:9" ht="11.25" customHeight="1" x14ac:dyDescent="0.2">
      <c r="A9" s="172">
        <v>1.3</v>
      </c>
      <c r="B9" s="173" t="s">
        <v>790</v>
      </c>
      <c r="C9" s="316" t="s">
        <v>791</v>
      </c>
      <c r="D9" s="316"/>
      <c r="E9" s="316"/>
      <c r="F9" s="316"/>
      <c r="G9" s="316"/>
      <c r="H9" s="174">
        <f>H51</f>
        <v>0</v>
      </c>
      <c r="I9" s="163"/>
    </row>
    <row r="10" spans="1:9" ht="19.899999999999999" customHeight="1" x14ac:dyDescent="0.2">
      <c r="A10" s="172">
        <v>1.4</v>
      </c>
      <c r="B10" s="173" t="s">
        <v>792</v>
      </c>
      <c r="C10" s="316" t="s">
        <v>793</v>
      </c>
      <c r="D10" s="316"/>
      <c r="E10" s="316"/>
      <c r="F10" s="316"/>
      <c r="G10" s="316"/>
      <c r="H10" s="174">
        <f>H57</f>
        <v>0</v>
      </c>
      <c r="I10" s="164"/>
    </row>
    <row r="11" spans="1:9" ht="13.9" customHeight="1" x14ac:dyDescent="0.2">
      <c r="A11" s="182">
        <v>2</v>
      </c>
      <c r="B11" s="149" t="s">
        <v>794</v>
      </c>
      <c r="C11" s="306" t="s">
        <v>795</v>
      </c>
      <c r="D11" s="306"/>
      <c r="E11" s="306"/>
      <c r="F11" s="306"/>
      <c r="G11" s="306"/>
      <c r="H11" s="150">
        <f>SUM(H12:H21)</f>
        <v>0</v>
      </c>
      <c r="I11" s="161"/>
    </row>
    <row r="12" spans="1:9" ht="11.25" customHeight="1" x14ac:dyDescent="0.2">
      <c r="A12" s="175">
        <v>2.1</v>
      </c>
      <c r="B12" s="176" t="s">
        <v>796</v>
      </c>
      <c r="C12" s="305" t="s">
        <v>797</v>
      </c>
      <c r="D12" s="305"/>
      <c r="E12" s="305"/>
      <c r="F12" s="305"/>
      <c r="G12" s="305"/>
      <c r="H12" s="177">
        <f>H75</f>
        <v>0</v>
      </c>
      <c r="I12" s="163"/>
    </row>
    <row r="13" spans="1:9" ht="11.25" customHeight="1" x14ac:dyDescent="0.2">
      <c r="A13" s="175">
        <v>2.2000000000000002</v>
      </c>
      <c r="B13" s="176" t="s">
        <v>798</v>
      </c>
      <c r="C13" s="305" t="s">
        <v>1244</v>
      </c>
      <c r="D13" s="305"/>
      <c r="E13" s="305"/>
      <c r="F13" s="305"/>
      <c r="G13" s="305"/>
      <c r="H13" s="177">
        <f>H85</f>
        <v>0</v>
      </c>
      <c r="I13" s="163"/>
    </row>
    <row r="14" spans="1:9" ht="11.25" customHeight="1" x14ac:dyDescent="0.2">
      <c r="A14" s="175">
        <v>2.2999999999999998</v>
      </c>
      <c r="B14" s="176" t="s">
        <v>799</v>
      </c>
      <c r="C14" s="305" t="s">
        <v>1245</v>
      </c>
      <c r="D14" s="305"/>
      <c r="E14" s="305"/>
      <c r="F14" s="305"/>
      <c r="G14" s="305"/>
      <c r="H14" s="177">
        <f>H96</f>
        <v>0</v>
      </c>
      <c r="I14" s="163"/>
    </row>
    <row r="15" spans="1:9" ht="11.25" customHeight="1" x14ac:dyDescent="0.2">
      <c r="A15" s="175">
        <v>2.4</v>
      </c>
      <c r="B15" s="176" t="s">
        <v>800</v>
      </c>
      <c r="C15" s="305" t="s">
        <v>801</v>
      </c>
      <c r="D15" s="305"/>
      <c r="E15" s="305"/>
      <c r="F15" s="305"/>
      <c r="G15" s="305"/>
      <c r="H15" s="177">
        <f>H103</f>
        <v>0</v>
      </c>
      <c r="I15" s="163"/>
    </row>
    <row r="16" spans="1:9" ht="11.25" customHeight="1" x14ac:dyDescent="0.2">
      <c r="A16" s="175">
        <v>2.5</v>
      </c>
      <c r="B16" s="176" t="s">
        <v>802</v>
      </c>
      <c r="C16" s="305" t="s">
        <v>803</v>
      </c>
      <c r="D16" s="305"/>
      <c r="E16" s="305"/>
      <c r="F16" s="305"/>
      <c r="G16" s="305"/>
      <c r="H16" s="177">
        <f>H107</f>
        <v>0</v>
      </c>
      <c r="I16" s="163"/>
    </row>
    <row r="17" spans="1:9" ht="11.25" customHeight="1" x14ac:dyDescent="0.2">
      <c r="A17" s="175">
        <v>2.6</v>
      </c>
      <c r="B17" s="176" t="s">
        <v>804</v>
      </c>
      <c r="C17" s="305" t="s">
        <v>805</v>
      </c>
      <c r="D17" s="305"/>
      <c r="E17" s="305"/>
      <c r="F17" s="305"/>
      <c r="G17" s="305"/>
      <c r="H17" s="177">
        <f>H140</f>
        <v>0</v>
      </c>
      <c r="I17" s="163"/>
    </row>
    <row r="18" spans="1:9" ht="11.25" customHeight="1" x14ac:dyDescent="0.2">
      <c r="A18" s="175">
        <v>2.7</v>
      </c>
      <c r="B18" s="176" t="s">
        <v>806</v>
      </c>
      <c r="C18" s="305" t="s">
        <v>807</v>
      </c>
      <c r="D18" s="305"/>
      <c r="E18" s="305"/>
      <c r="F18" s="305"/>
      <c r="G18" s="305"/>
      <c r="H18" s="177">
        <f>H154</f>
        <v>0</v>
      </c>
      <c r="I18" s="163"/>
    </row>
    <row r="19" spans="1:9" ht="11.25" customHeight="1" x14ac:dyDescent="0.2">
      <c r="A19" s="175">
        <v>2.8</v>
      </c>
      <c r="B19" s="176" t="s">
        <v>808</v>
      </c>
      <c r="C19" s="305" t="s">
        <v>809</v>
      </c>
      <c r="D19" s="305"/>
      <c r="E19" s="305"/>
      <c r="F19" s="305"/>
      <c r="G19" s="305"/>
      <c r="H19" s="177">
        <f>H172</f>
        <v>0</v>
      </c>
      <c r="I19" s="163"/>
    </row>
    <row r="20" spans="1:9" ht="11.25" customHeight="1" x14ac:dyDescent="0.2">
      <c r="A20" s="175">
        <v>2.9</v>
      </c>
      <c r="B20" s="176" t="s">
        <v>810</v>
      </c>
      <c r="C20" s="305" t="s">
        <v>811</v>
      </c>
      <c r="D20" s="305"/>
      <c r="E20" s="305"/>
      <c r="F20" s="305"/>
      <c r="G20" s="305"/>
      <c r="H20" s="177">
        <f>H181</f>
        <v>0</v>
      </c>
      <c r="I20" s="163"/>
    </row>
    <row r="21" spans="1:9" ht="11.25" customHeight="1" x14ac:dyDescent="0.2">
      <c r="A21" s="178">
        <v>2.1</v>
      </c>
      <c r="B21" s="176" t="s">
        <v>812</v>
      </c>
      <c r="C21" s="305" t="s">
        <v>813</v>
      </c>
      <c r="D21" s="305"/>
      <c r="E21" s="305"/>
      <c r="F21" s="305"/>
      <c r="G21" s="305"/>
      <c r="H21" s="177">
        <f>H212</f>
        <v>0</v>
      </c>
      <c r="I21" s="163"/>
    </row>
    <row r="22" spans="1:9" ht="13.9" customHeight="1" x14ac:dyDescent="0.2">
      <c r="A22" s="182">
        <v>3</v>
      </c>
      <c r="B22" s="149" t="s">
        <v>814</v>
      </c>
      <c r="C22" s="306" t="s">
        <v>1246</v>
      </c>
      <c r="D22" s="306"/>
      <c r="E22" s="306"/>
      <c r="F22" s="306"/>
      <c r="G22" s="306"/>
      <c r="H22" s="150">
        <f>SUM(H23:H25)</f>
        <v>0</v>
      </c>
      <c r="I22" s="161"/>
    </row>
    <row r="23" spans="1:9" ht="11.25" customHeight="1" x14ac:dyDescent="0.2">
      <c r="A23" s="179">
        <v>3.1</v>
      </c>
      <c r="B23" s="180" t="s">
        <v>815</v>
      </c>
      <c r="C23" s="307" t="s">
        <v>816</v>
      </c>
      <c r="D23" s="307"/>
      <c r="E23" s="307"/>
      <c r="F23" s="307"/>
      <c r="G23" s="307"/>
      <c r="H23" s="181">
        <f>H217</f>
        <v>0</v>
      </c>
      <c r="I23" s="163"/>
    </row>
    <row r="24" spans="1:9" ht="11.25" customHeight="1" x14ac:dyDescent="0.2">
      <c r="A24" s="179">
        <v>3.2</v>
      </c>
      <c r="B24" s="180" t="s">
        <v>817</v>
      </c>
      <c r="C24" s="307" t="s">
        <v>818</v>
      </c>
      <c r="D24" s="307"/>
      <c r="E24" s="307"/>
      <c r="F24" s="307"/>
      <c r="G24" s="307"/>
      <c r="H24" s="181">
        <f>H232</f>
        <v>0</v>
      </c>
      <c r="I24" s="163"/>
    </row>
    <row r="25" spans="1:9" ht="11.25" customHeight="1" x14ac:dyDescent="0.2">
      <c r="A25" s="179">
        <v>3.3</v>
      </c>
      <c r="B25" s="180" t="s">
        <v>819</v>
      </c>
      <c r="C25" s="307" t="s">
        <v>820</v>
      </c>
      <c r="D25" s="307"/>
      <c r="E25" s="307"/>
      <c r="F25" s="307"/>
      <c r="G25" s="307"/>
      <c r="H25" s="181">
        <f>H244</f>
        <v>0</v>
      </c>
      <c r="I25" s="163"/>
    </row>
    <row r="26" spans="1:9" ht="11.25" customHeight="1" x14ac:dyDescent="0.2">
      <c r="A26" s="300" t="s">
        <v>1350</v>
      </c>
      <c r="B26" s="300"/>
      <c r="C26" s="300"/>
      <c r="D26" s="300"/>
      <c r="E26" s="300"/>
      <c r="F26" s="300"/>
      <c r="G26" s="300"/>
      <c r="H26" s="148">
        <f>H6+H11+H22</f>
        <v>0</v>
      </c>
      <c r="I26" s="163"/>
    </row>
    <row r="27" spans="1:9" ht="11.25" customHeight="1" x14ac:dyDescent="0.2">
      <c r="A27" s="300" t="s">
        <v>12</v>
      </c>
      <c r="B27" s="300"/>
      <c r="C27" s="300"/>
      <c r="D27" s="300"/>
      <c r="E27" s="300"/>
      <c r="F27" s="300"/>
      <c r="G27" s="300"/>
      <c r="H27" s="148">
        <f>H26*0.23</f>
        <v>0</v>
      </c>
      <c r="I27" s="163"/>
    </row>
    <row r="28" spans="1:9" ht="11.25" customHeight="1" x14ac:dyDescent="0.2">
      <c r="A28" s="300" t="s">
        <v>821</v>
      </c>
      <c r="B28" s="300"/>
      <c r="C28" s="300"/>
      <c r="D28" s="300"/>
      <c r="E28" s="300"/>
      <c r="F28" s="300"/>
      <c r="G28" s="300"/>
      <c r="H28" s="165">
        <f>H26+H27</f>
        <v>0</v>
      </c>
      <c r="I28" s="163"/>
    </row>
    <row r="29" spans="1:9" ht="11.25" customHeight="1" x14ac:dyDescent="0.2">
      <c r="A29" s="161"/>
      <c r="B29" s="161"/>
      <c r="C29" s="161"/>
      <c r="D29" s="161"/>
      <c r="E29" s="161"/>
      <c r="F29" s="166"/>
      <c r="G29" s="157"/>
      <c r="H29" s="167"/>
      <c r="I29" s="163"/>
    </row>
    <row r="30" spans="1:9" ht="11.25" customHeight="1" x14ac:dyDescent="0.2">
      <c r="A30" s="301" t="s">
        <v>36</v>
      </c>
      <c r="B30" s="301"/>
      <c r="C30" s="301"/>
      <c r="D30" s="301"/>
      <c r="E30" s="301"/>
      <c r="F30" s="301"/>
      <c r="G30" s="301"/>
      <c r="H30" s="167"/>
      <c r="I30" s="163"/>
    </row>
    <row r="31" spans="1:9" ht="11.25" customHeight="1" thickBot="1" x14ac:dyDescent="0.25">
      <c r="A31" s="161"/>
      <c r="B31" s="161"/>
      <c r="C31" s="161"/>
      <c r="D31" s="161"/>
      <c r="E31" s="161"/>
      <c r="F31" s="166"/>
      <c r="G31" s="157"/>
      <c r="H31" s="167"/>
      <c r="I31" s="163"/>
    </row>
    <row r="32" spans="1:9" ht="29.25" customHeight="1" x14ac:dyDescent="0.2">
      <c r="A32" s="201" t="s">
        <v>2</v>
      </c>
      <c r="B32" s="202" t="s">
        <v>822</v>
      </c>
      <c r="C32" s="203" t="s">
        <v>37</v>
      </c>
      <c r="D32" s="202" t="s">
        <v>38</v>
      </c>
      <c r="E32" s="203" t="s">
        <v>823</v>
      </c>
      <c r="F32" s="204" t="s">
        <v>40</v>
      </c>
      <c r="G32" s="205" t="s">
        <v>41</v>
      </c>
      <c r="H32" s="206" t="s">
        <v>42</v>
      </c>
      <c r="I32" s="164"/>
    </row>
    <row r="33" spans="1:9" ht="19.5" customHeight="1" thickBot="1" x14ac:dyDescent="0.25">
      <c r="A33" s="302" t="s">
        <v>824</v>
      </c>
      <c r="B33" s="303"/>
      <c r="C33" s="303"/>
      <c r="D33" s="303"/>
      <c r="E33" s="303"/>
      <c r="F33" s="303"/>
      <c r="G33" s="303"/>
      <c r="H33" s="304"/>
      <c r="I33" s="164"/>
    </row>
    <row r="34" spans="1:9" ht="22.5" customHeight="1" x14ac:dyDescent="0.2">
      <c r="A34" s="207">
        <v>1</v>
      </c>
      <c r="B34" s="208"/>
      <c r="C34" s="209" t="s">
        <v>825</v>
      </c>
      <c r="D34" s="294" t="s">
        <v>826</v>
      </c>
      <c r="E34" s="295"/>
      <c r="F34" s="295"/>
      <c r="G34" s="296"/>
      <c r="H34" s="210">
        <f>H35+H45+H51+H57</f>
        <v>0</v>
      </c>
      <c r="I34" s="164"/>
    </row>
    <row r="35" spans="1:9" ht="22.5" customHeight="1" x14ac:dyDescent="0.2">
      <c r="A35" s="211">
        <v>1.1000000000000001</v>
      </c>
      <c r="B35" s="212"/>
      <c r="C35" s="213" t="s">
        <v>825</v>
      </c>
      <c r="D35" s="288" t="s">
        <v>787</v>
      </c>
      <c r="E35" s="289"/>
      <c r="F35" s="289"/>
      <c r="G35" s="290"/>
      <c r="H35" s="214">
        <f>SUM(H36:H44)</f>
        <v>0</v>
      </c>
      <c r="I35" s="164"/>
    </row>
    <row r="36" spans="1:9" ht="33.75" customHeight="1" x14ac:dyDescent="0.2">
      <c r="A36" s="183" t="s">
        <v>827</v>
      </c>
      <c r="B36" s="152" t="s">
        <v>828</v>
      </c>
      <c r="C36" s="151" t="s">
        <v>829</v>
      </c>
      <c r="D36" s="152" t="s">
        <v>1247</v>
      </c>
      <c r="E36" s="152" t="s">
        <v>398</v>
      </c>
      <c r="F36" s="168">
        <v>1</v>
      </c>
      <c r="G36" s="170"/>
      <c r="H36" s="184">
        <f>F36*G36</f>
        <v>0</v>
      </c>
      <c r="I36" s="164"/>
    </row>
    <row r="37" spans="1:9" ht="33.75" x14ac:dyDescent="0.2">
      <c r="A37" s="183" t="s">
        <v>830</v>
      </c>
      <c r="B37" s="152" t="s">
        <v>828</v>
      </c>
      <c r="C37" s="153" t="s">
        <v>99</v>
      </c>
      <c r="D37" s="152" t="s">
        <v>831</v>
      </c>
      <c r="E37" s="152" t="s">
        <v>398</v>
      </c>
      <c r="F37" s="168">
        <v>1</v>
      </c>
      <c r="G37" s="170"/>
      <c r="H37" s="184">
        <f t="shared" ref="H37:H44" si="0">F37*G37</f>
        <v>0</v>
      </c>
      <c r="I37" s="164"/>
    </row>
    <row r="38" spans="1:9" ht="33.75" customHeight="1" x14ac:dyDescent="0.2">
      <c r="A38" s="183" t="s">
        <v>832</v>
      </c>
      <c r="B38" s="152" t="s">
        <v>828</v>
      </c>
      <c r="C38" s="151" t="s">
        <v>833</v>
      </c>
      <c r="D38" s="152" t="s">
        <v>1248</v>
      </c>
      <c r="E38" s="152" t="s">
        <v>88</v>
      </c>
      <c r="F38" s="154">
        <v>1</v>
      </c>
      <c r="G38" s="170"/>
      <c r="H38" s="184">
        <f t="shared" si="0"/>
        <v>0</v>
      </c>
      <c r="I38" s="164"/>
    </row>
    <row r="39" spans="1:9" ht="45" customHeight="1" x14ac:dyDescent="0.2">
      <c r="A39" s="183" t="s">
        <v>834</v>
      </c>
      <c r="B39" s="152" t="s">
        <v>828</v>
      </c>
      <c r="C39" s="151" t="s">
        <v>835</v>
      </c>
      <c r="D39" s="152" t="s">
        <v>836</v>
      </c>
      <c r="E39" s="152" t="s">
        <v>68</v>
      </c>
      <c r="F39" s="154">
        <v>30</v>
      </c>
      <c r="G39" s="170"/>
      <c r="H39" s="184">
        <f t="shared" si="0"/>
        <v>0</v>
      </c>
      <c r="I39" s="161"/>
    </row>
    <row r="40" spans="1:9" ht="45" customHeight="1" x14ac:dyDescent="0.2">
      <c r="A40" s="183" t="s">
        <v>837</v>
      </c>
      <c r="B40" s="152" t="s">
        <v>828</v>
      </c>
      <c r="C40" s="151" t="s">
        <v>838</v>
      </c>
      <c r="D40" s="152" t="s">
        <v>1249</v>
      </c>
      <c r="E40" s="152" t="s">
        <v>88</v>
      </c>
      <c r="F40" s="154">
        <v>3</v>
      </c>
      <c r="G40" s="170"/>
      <c r="H40" s="184">
        <f t="shared" si="0"/>
        <v>0</v>
      </c>
      <c r="I40" s="161"/>
    </row>
    <row r="41" spans="1:9" ht="22.5" customHeight="1" x14ac:dyDescent="0.2">
      <c r="A41" s="183" t="s">
        <v>839</v>
      </c>
      <c r="B41" s="152" t="s">
        <v>828</v>
      </c>
      <c r="C41" s="151" t="s">
        <v>840</v>
      </c>
      <c r="D41" s="152" t="s">
        <v>841</v>
      </c>
      <c r="E41" s="152" t="s">
        <v>842</v>
      </c>
      <c r="F41" s="154">
        <v>3</v>
      </c>
      <c r="G41" s="170"/>
      <c r="H41" s="184">
        <f t="shared" si="0"/>
        <v>0</v>
      </c>
      <c r="I41" s="164"/>
    </row>
    <row r="42" spans="1:9" ht="22.5" customHeight="1" x14ac:dyDescent="0.2">
      <c r="A42" s="183" t="s">
        <v>843</v>
      </c>
      <c r="B42" s="152" t="s">
        <v>828</v>
      </c>
      <c r="C42" s="151" t="s">
        <v>844</v>
      </c>
      <c r="D42" s="152" t="s">
        <v>845</v>
      </c>
      <c r="E42" s="152" t="s">
        <v>842</v>
      </c>
      <c r="F42" s="154">
        <v>2</v>
      </c>
      <c r="G42" s="170"/>
      <c r="H42" s="184">
        <f t="shared" si="0"/>
        <v>0</v>
      </c>
      <c r="I42" s="164"/>
    </row>
    <row r="43" spans="1:9" ht="33.75" customHeight="1" x14ac:dyDescent="0.2">
      <c r="A43" s="183" t="s">
        <v>846</v>
      </c>
      <c r="B43" s="152" t="s">
        <v>828</v>
      </c>
      <c r="C43" s="151" t="s">
        <v>847</v>
      </c>
      <c r="D43" s="152" t="s">
        <v>848</v>
      </c>
      <c r="E43" s="152" t="s">
        <v>103</v>
      </c>
      <c r="F43" s="154">
        <v>1</v>
      </c>
      <c r="G43" s="170"/>
      <c r="H43" s="184">
        <f t="shared" si="0"/>
        <v>0</v>
      </c>
      <c r="I43" s="164"/>
    </row>
    <row r="44" spans="1:9" ht="22.5" customHeight="1" x14ac:dyDescent="0.2">
      <c r="A44" s="183" t="s">
        <v>849</v>
      </c>
      <c r="B44" s="152" t="s">
        <v>828</v>
      </c>
      <c r="C44" s="151" t="s">
        <v>850</v>
      </c>
      <c r="D44" s="152" t="s">
        <v>851</v>
      </c>
      <c r="E44" s="152" t="s">
        <v>649</v>
      </c>
      <c r="F44" s="154">
        <v>1</v>
      </c>
      <c r="G44" s="170"/>
      <c r="H44" s="184">
        <f t="shared" si="0"/>
        <v>0</v>
      </c>
      <c r="I44" s="164"/>
    </row>
    <row r="45" spans="1:9" ht="11.25" customHeight="1" x14ac:dyDescent="0.2">
      <c r="A45" s="211">
        <v>1.2</v>
      </c>
      <c r="B45" s="215"/>
      <c r="C45" s="215"/>
      <c r="D45" s="288" t="s">
        <v>789</v>
      </c>
      <c r="E45" s="289"/>
      <c r="F45" s="289"/>
      <c r="G45" s="290"/>
      <c r="H45" s="214">
        <f>SUM(H46:H50)</f>
        <v>0</v>
      </c>
      <c r="I45" s="163"/>
    </row>
    <row r="46" spans="1:9" ht="45" customHeight="1" x14ac:dyDescent="0.2">
      <c r="A46" s="183" t="s">
        <v>852</v>
      </c>
      <c r="B46" s="152" t="s">
        <v>828</v>
      </c>
      <c r="C46" s="151" t="s">
        <v>853</v>
      </c>
      <c r="D46" s="152" t="s">
        <v>1250</v>
      </c>
      <c r="E46" s="152" t="s">
        <v>88</v>
      </c>
      <c r="F46" s="168">
        <v>1</v>
      </c>
      <c r="G46" s="170"/>
      <c r="H46" s="184">
        <f>F46*G46</f>
        <v>0</v>
      </c>
      <c r="I46" s="161"/>
    </row>
    <row r="47" spans="1:9" ht="33.75" customHeight="1" x14ac:dyDescent="0.2">
      <c r="A47" s="183" t="s">
        <v>854</v>
      </c>
      <c r="B47" s="152" t="s">
        <v>828</v>
      </c>
      <c r="C47" s="151" t="s">
        <v>855</v>
      </c>
      <c r="D47" s="152" t="s">
        <v>856</v>
      </c>
      <c r="E47" s="152" t="s">
        <v>68</v>
      </c>
      <c r="F47" s="154">
        <v>120</v>
      </c>
      <c r="G47" s="170"/>
      <c r="H47" s="184">
        <f t="shared" ref="H47:H50" si="1">F47*G47</f>
        <v>0</v>
      </c>
      <c r="I47" s="164"/>
    </row>
    <row r="48" spans="1:9" ht="54" customHeight="1" x14ac:dyDescent="0.2">
      <c r="A48" s="183" t="s">
        <v>857</v>
      </c>
      <c r="B48" s="152" t="s">
        <v>828</v>
      </c>
      <c r="C48" s="151" t="s">
        <v>858</v>
      </c>
      <c r="D48" s="152" t="s">
        <v>1251</v>
      </c>
      <c r="E48" s="152" t="s">
        <v>88</v>
      </c>
      <c r="F48" s="168">
        <v>2</v>
      </c>
      <c r="G48" s="170"/>
      <c r="H48" s="184">
        <f t="shared" si="1"/>
        <v>0</v>
      </c>
      <c r="I48" s="161"/>
    </row>
    <row r="49" spans="1:9" ht="22.5" customHeight="1" x14ac:dyDescent="0.2">
      <c r="A49" s="183" t="s">
        <v>859</v>
      </c>
      <c r="B49" s="152" t="s">
        <v>828</v>
      </c>
      <c r="C49" s="151" t="s">
        <v>860</v>
      </c>
      <c r="D49" s="152" t="s">
        <v>861</v>
      </c>
      <c r="E49" s="152" t="s">
        <v>649</v>
      </c>
      <c r="F49" s="154">
        <v>2</v>
      </c>
      <c r="G49" s="170"/>
      <c r="H49" s="184">
        <f t="shared" si="1"/>
        <v>0</v>
      </c>
      <c r="I49" s="164"/>
    </row>
    <row r="50" spans="1:9" ht="33.75" customHeight="1" x14ac:dyDescent="0.2">
      <c r="A50" s="183" t="s">
        <v>862</v>
      </c>
      <c r="B50" s="152" t="s">
        <v>828</v>
      </c>
      <c r="C50" s="151" t="s">
        <v>863</v>
      </c>
      <c r="D50" s="152" t="s">
        <v>864</v>
      </c>
      <c r="E50" s="152" t="s">
        <v>103</v>
      </c>
      <c r="F50" s="154">
        <v>1</v>
      </c>
      <c r="G50" s="170"/>
      <c r="H50" s="184">
        <f t="shared" si="1"/>
        <v>0</v>
      </c>
      <c r="I50" s="164"/>
    </row>
    <row r="51" spans="1:9" ht="11.25" customHeight="1" x14ac:dyDescent="0.2">
      <c r="A51" s="211">
        <v>1.3</v>
      </c>
      <c r="B51" s="215"/>
      <c r="C51" s="215"/>
      <c r="D51" s="288" t="s">
        <v>791</v>
      </c>
      <c r="E51" s="289"/>
      <c r="F51" s="289"/>
      <c r="G51" s="290"/>
      <c r="H51" s="214">
        <f>SUM($H$52:$H$56)</f>
        <v>0</v>
      </c>
      <c r="I51" s="163"/>
    </row>
    <row r="52" spans="1:9" ht="45" x14ac:dyDescent="0.2">
      <c r="A52" s="183" t="s">
        <v>865</v>
      </c>
      <c r="B52" s="152" t="s">
        <v>828</v>
      </c>
      <c r="C52" s="151" t="s">
        <v>853</v>
      </c>
      <c r="D52" s="152" t="s">
        <v>1252</v>
      </c>
      <c r="E52" s="152" t="s">
        <v>88</v>
      </c>
      <c r="F52" s="168">
        <v>1</v>
      </c>
      <c r="G52" s="170"/>
      <c r="H52" s="184">
        <f>F52*G52</f>
        <v>0</v>
      </c>
      <c r="I52" s="161"/>
    </row>
    <row r="53" spans="1:9" ht="27" customHeight="1" x14ac:dyDescent="0.2">
      <c r="A53" s="183" t="s">
        <v>866</v>
      </c>
      <c r="B53" s="152" t="s">
        <v>828</v>
      </c>
      <c r="C53" s="151" t="s">
        <v>855</v>
      </c>
      <c r="D53" s="152" t="s">
        <v>867</v>
      </c>
      <c r="E53" s="152" t="s">
        <v>68</v>
      </c>
      <c r="F53" s="154">
        <v>10</v>
      </c>
      <c r="G53" s="170"/>
      <c r="H53" s="184">
        <f t="shared" ref="H53:H73" si="2">F53*G53</f>
        <v>0</v>
      </c>
      <c r="I53" s="164"/>
    </row>
    <row r="54" spans="1:9" ht="54.75" customHeight="1" x14ac:dyDescent="0.2">
      <c r="A54" s="183" t="s">
        <v>868</v>
      </c>
      <c r="B54" s="152" t="s">
        <v>828</v>
      </c>
      <c r="C54" s="151" t="s">
        <v>869</v>
      </c>
      <c r="D54" s="152" t="s">
        <v>1253</v>
      </c>
      <c r="E54" s="152" t="s">
        <v>88</v>
      </c>
      <c r="F54" s="168">
        <v>2</v>
      </c>
      <c r="G54" s="170"/>
      <c r="H54" s="184">
        <f t="shared" si="2"/>
        <v>0</v>
      </c>
      <c r="I54" s="161"/>
    </row>
    <row r="55" spans="1:9" ht="22.5" customHeight="1" x14ac:dyDescent="0.2">
      <c r="A55" s="183" t="s">
        <v>870</v>
      </c>
      <c r="B55" s="152" t="s">
        <v>828</v>
      </c>
      <c r="C55" s="151" t="s">
        <v>745</v>
      </c>
      <c r="D55" s="152" t="s">
        <v>746</v>
      </c>
      <c r="E55" s="152" t="s">
        <v>649</v>
      </c>
      <c r="F55" s="154">
        <v>2</v>
      </c>
      <c r="G55" s="170"/>
      <c r="H55" s="184">
        <f t="shared" si="2"/>
        <v>0</v>
      </c>
      <c r="I55" s="164"/>
    </row>
    <row r="56" spans="1:9" ht="33.75" customHeight="1" x14ac:dyDescent="0.2">
      <c r="A56" s="183" t="s">
        <v>871</v>
      </c>
      <c r="B56" s="152" t="s">
        <v>828</v>
      </c>
      <c r="C56" s="151" t="s">
        <v>863</v>
      </c>
      <c r="D56" s="152" t="s">
        <v>872</v>
      </c>
      <c r="E56" s="152" t="s">
        <v>103</v>
      </c>
      <c r="F56" s="154">
        <v>1</v>
      </c>
      <c r="G56" s="170"/>
      <c r="H56" s="184">
        <f t="shared" si="2"/>
        <v>0</v>
      </c>
      <c r="I56" s="164"/>
    </row>
    <row r="57" spans="1:9" ht="11.25" customHeight="1" x14ac:dyDescent="0.2">
      <c r="A57" s="211">
        <v>1.4</v>
      </c>
      <c r="B57" s="215"/>
      <c r="C57" s="215"/>
      <c r="D57" s="288" t="s">
        <v>873</v>
      </c>
      <c r="E57" s="289"/>
      <c r="F57" s="289"/>
      <c r="G57" s="290"/>
      <c r="H57" s="216">
        <f>SUM($H$58:$H$73)</f>
        <v>0</v>
      </c>
      <c r="I57" s="163"/>
    </row>
    <row r="58" spans="1:9" ht="22.5" customHeight="1" x14ac:dyDescent="0.2">
      <c r="A58" s="183" t="s">
        <v>874</v>
      </c>
      <c r="B58" s="152" t="s">
        <v>828</v>
      </c>
      <c r="C58" s="151" t="s">
        <v>875</v>
      </c>
      <c r="D58" s="152" t="s">
        <v>876</v>
      </c>
      <c r="E58" s="152" t="s">
        <v>877</v>
      </c>
      <c r="F58" s="154" t="s">
        <v>878</v>
      </c>
      <c r="G58" s="170"/>
      <c r="H58" s="184">
        <f t="shared" si="2"/>
        <v>0</v>
      </c>
      <c r="I58" s="164"/>
    </row>
    <row r="59" spans="1:9" ht="36" customHeight="1" x14ac:dyDescent="0.2">
      <c r="A59" s="183" t="s">
        <v>879</v>
      </c>
      <c r="B59" s="152" t="s">
        <v>828</v>
      </c>
      <c r="C59" s="151" t="s">
        <v>880</v>
      </c>
      <c r="D59" s="152" t="s">
        <v>881</v>
      </c>
      <c r="E59" s="152" t="s">
        <v>882</v>
      </c>
      <c r="F59" s="168">
        <v>1</v>
      </c>
      <c r="G59" s="170"/>
      <c r="H59" s="184">
        <f t="shared" si="2"/>
        <v>0</v>
      </c>
      <c r="I59" s="161"/>
    </row>
    <row r="60" spans="1:9" ht="45" customHeight="1" x14ac:dyDescent="0.2">
      <c r="A60" s="183" t="s">
        <v>883</v>
      </c>
      <c r="B60" s="152" t="s">
        <v>828</v>
      </c>
      <c r="C60" s="151" t="s">
        <v>884</v>
      </c>
      <c r="D60" s="152" t="s">
        <v>885</v>
      </c>
      <c r="E60" s="152" t="s">
        <v>88</v>
      </c>
      <c r="F60" s="154">
        <v>1</v>
      </c>
      <c r="G60" s="170"/>
      <c r="H60" s="184">
        <f t="shared" si="2"/>
        <v>0</v>
      </c>
      <c r="I60" s="161"/>
    </row>
    <row r="61" spans="1:9" ht="33.75" customHeight="1" x14ac:dyDescent="0.2">
      <c r="A61" s="183" t="s">
        <v>886</v>
      </c>
      <c r="B61" s="152" t="s">
        <v>828</v>
      </c>
      <c r="C61" s="151" t="s">
        <v>887</v>
      </c>
      <c r="D61" s="152" t="s">
        <v>888</v>
      </c>
      <c r="E61" s="155" t="s">
        <v>1315</v>
      </c>
      <c r="F61" s="154">
        <v>5.76</v>
      </c>
      <c r="G61" s="170"/>
      <c r="H61" s="184">
        <f t="shared" si="2"/>
        <v>0</v>
      </c>
      <c r="I61" s="164"/>
    </row>
    <row r="62" spans="1:9" ht="27" customHeight="1" x14ac:dyDescent="0.2">
      <c r="A62" s="183" t="s">
        <v>889</v>
      </c>
      <c r="B62" s="152" t="s">
        <v>828</v>
      </c>
      <c r="C62" s="151" t="s">
        <v>890</v>
      </c>
      <c r="D62" s="152" t="s">
        <v>1254</v>
      </c>
      <c r="E62" s="152" t="s">
        <v>68</v>
      </c>
      <c r="F62" s="154">
        <v>16</v>
      </c>
      <c r="G62" s="170"/>
      <c r="H62" s="184">
        <f t="shared" si="2"/>
        <v>0</v>
      </c>
      <c r="I62" s="164"/>
    </row>
    <row r="63" spans="1:9" ht="27" customHeight="1" x14ac:dyDescent="0.2">
      <c r="A63" s="183" t="s">
        <v>891</v>
      </c>
      <c r="B63" s="152" t="s">
        <v>828</v>
      </c>
      <c r="C63" s="151" t="s">
        <v>892</v>
      </c>
      <c r="D63" s="152" t="s">
        <v>893</v>
      </c>
      <c r="E63" s="152" t="s">
        <v>68</v>
      </c>
      <c r="F63" s="154">
        <v>18</v>
      </c>
      <c r="G63" s="170"/>
      <c r="H63" s="184">
        <f t="shared" si="2"/>
        <v>0</v>
      </c>
      <c r="I63" s="164"/>
    </row>
    <row r="64" spans="1:9" ht="45" customHeight="1" x14ac:dyDescent="0.2">
      <c r="A64" s="183" t="s">
        <v>894</v>
      </c>
      <c r="B64" s="152" t="s">
        <v>828</v>
      </c>
      <c r="C64" s="151" t="s">
        <v>895</v>
      </c>
      <c r="D64" s="152" t="s">
        <v>1255</v>
      </c>
      <c r="E64" s="152" t="s">
        <v>88</v>
      </c>
      <c r="F64" s="168">
        <v>1</v>
      </c>
      <c r="G64" s="170"/>
      <c r="H64" s="184">
        <f t="shared" si="2"/>
        <v>0</v>
      </c>
      <c r="I64" s="161"/>
    </row>
    <row r="65" spans="1:9" ht="27.75" customHeight="1" x14ac:dyDescent="0.2">
      <c r="A65" s="183" t="s">
        <v>896</v>
      </c>
      <c r="B65" s="152" t="s">
        <v>828</v>
      </c>
      <c r="C65" s="151" t="s">
        <v>897</v>
      </c>
      <c r="D65" s="152" t="s">
        <v>898</v>
      </c>
      <c r="E65" s="152" t="s">
        <v>88</v>
      </c>
      <c r="F65" s="168">
        <v>4</v>
      </c>
      <c r="G65" s="170"/>
      <c r="H65" s="184">
        <f t="shared" si="2"/>
        <v>0</v>
      </c>
      <c r="I65" s="164"/>
    </row>
    <row r="66" spans="1:9" ht="33.75" customHeight="1" x14ac:dyDescent="0.2">
      <c r="A66" s="183" t="s">
        <v>899</v>
      </c>
      <c r="B66" s="152" t="s">
        <v>828</v>
      </c>
      <c r="C66" s="151" t="s">
        <v>900</v>
      </c>
      <c r="D66" s="152" t="s">
        <v>901</v>
      </c>
      <c r="E66" s="155" t="s">
        <v>1315</v>
      </c>
      <c r="F66" s="154">
        <v>4.4800000000000004</v>
      </c>
      <c r="G66" s="170"/>
      <c r="H66" s="184">
        <f t="shared" si="2"/>
        <v>0</v>
      </c>
      <c r="I66" s="164"/>
    </row>
    <row r="67" spans="1:9" ht="27" customHeight="1" x14ac:dyDescent="0.2">
      <c r="A67" s="185" t="s">
        <v>902</v>
      </c>
      <c r="B67" s="152" t="s">
        <v>828</v>
      </c>
      <c r="C67" s="151" t="s">
        <v>903</v>
      </c>
      <c r="D67" s="152" t="s">
        <v>1256</v>
      </c>
      <c r="E67" s="155" t="s">
        <v>1315</v>
      </c>
      <c r="F67" s="154">
        <v>1.28</v>
      </c>
      <c r="G67" s="170"/>
      <c r="H67" s="184">
        <f t="shared" si="2"/>
        <v>0</v>
      </c>
      <c r="I67" s="164"/>
    </row>
    <row r="68" spans="1:9" ht="27" customHeight="1" x14ac:dyDescent="0.2">
      <c r="A68" s="185" t="s">
        <v>904</v>
      </c>
      <c r="B68" s="152" t="s">
        <v>828</v>
      </c>
      <c r="C68" s="151" t="s">
        <v>905</v>
      </c>
      <c r="D68" s="152" t="s">
        <v>906</v>
      </c>
      <c r="E68" s="152" t="s">
        <v>398</v>
      </c>
      <c r="F68" s="168">
        <v>1</v>
      </c>
      <c r="G68" s="170"/>
      <c r="H68" s="184">
        <f t="shared" si="2"/>
        <v>0</v>
      </c>
      <c r="I68" s="164"/>
    </row>
    <row r="69" spans="1:9" ht="27" customHeight="1" x14ac:dyDescent="0.2">
      <c r="A69" s="185" t="s">
        <v>907</v>
      </c>
      <c r="B69" s="152" t="s">
        <v>828</v>
      </c>
      <c r="C69" s="151" t="s">
        <v>855</v>
      </c>
      <c r="D69" s="152" t="s">
        <v>867</v>
      </c>
      <c r="E69" s="152" t="s">
        <v>68</v>
      </c>
      <c r="F69" s="154">
        <v>15</v>
      </c>
      <c r="G69" s="170"/>
      <c r="H69" s="184">
        <f t="shared" si="2"/>
        <v>0</v>
      </c>
      <c r="I69" s="164"/>
    </row>
    <row r="70" spans="1:9" ht="33.75" customHeight="1" x14ac:dyDescent="0.2">
      <c r="A70" s="185" t="s">
        <v>908</v>
      </c>
      <c r="B70" s="152" t="s">
        <v>828</v>
      </c>
      <c r="C70" s="151" t="s">
        <v>909</v>
      </c>
      <c r="D70" s="152" t="s">
        <v>910</v>
      </c>
      <c r="E70" s="152" t="s">
        <v>68</v>
      </c>
      <c r="F70" s="154">
        <v>20</v>
      </c>
      <c r="G70" s="170"/>
      <c r="H70" s="184">
        <f t="shared" si="2"/>
        <v>0</v>
      </c>
      <c r="I70" s="164"/>
    </row>
    <row r="71" spans="1:9" ht="54.75" customHeight="1" x14ac:dyDescent="0.2">
      <c r="A71" s="185" t="s">
        <v>911</v>
      </c>
      <c r="B71" s="152" t="s">
        <v>828</v>
      </c>
      <c r="C71" s="151" t="s">
        <v>869</v>
      </c>
      <c r="D71" s="152" t="s">
        <v>1253</v>
      </c>
      <c r="E71" s="152" t="s">
        <v>88</v>
      </c>
      <c r="F71" s="154">
        <v>1</v>
      </c>
      <c r="G71" s="170"/>
      <c r="H71" s="184">
        <f t="shared" si="2"/>
        <v>0</v>
      </c>
      <c r="I71" s="161"/>
    </row>
    <row r="72" spans="1:9" ht="22.5" customHeight="1" x14ac:dyDescent="0.2">
      <c r="A72" s="185" t="s">
        <v>912</v>
      </c>
      <c r="B72" s="152" t="s">
        <v>828</v>
      </c>
      <c r="C72" s="151" t="s">
        <v>745</v>
      </c>
      <c r="D72" s="152" t="s">
        <v>746</v>
      </c>
      <c r="E72" s="152" t="s">
        <v>649</v>
      </c>
      <c r="F72" s="154">
        <v>1</v>
      </c>
      <c r="G72" s="170"/>
      <c r="H72" s="184">
        <f t="shared" si="2"/>
        <v>0</v>
      </c>
      <c r="I72" s="164"/>
    </row>
    <row r="73" spans="1:9" ht="33.75" customHeight="1" thickBot="1" x14ac:dyDescent="0.25">
      <c r="A73" s="186" t="s">
        <v>913</v>
      </c>
      <c r="B73" s="187" t="s">
        <v>828</v>
      </c>
      <c r="C73" s="188" t="s">
        <v>914</v>
      </c>
      <c r="D73" s="187" t="s">
        <v>915</v>
      </c>
      <c r="E73" s="187" t="s">
        <v>103</v>
      </c>
      <c r="F73" s="189">
        <v>1</v>
      </c>
      <c r="G73" s="190"/>
      <c r="H73" s="191">
        <f t="shared" si="2"/>
        <v>0</v>
      </c>
      <c r="I73" s="164"/>
    </row>
    <row r="74" spans="1:9" ht="22.5" customHeight="1" x14ac:dyDescent="0.2">
      <c r="A74" s="207">
        <v>2</v>
      </c>
      <c r="B74" s="208"/>
      <c r="C74" s="209" t="s">
        <v>916</v>
      </c>
      <c r="D74" s="294" t="s">
        <v>1257</v>
      </c>
      <c r="E74" s="295"/>
      <c r="F74" s="295"/>
      <c r="G74" s="296"/>
      <c r="H74" s="210">
        <f>H75+H85+H96+H103+H107+H140+H154+H172+H181+H212</f>
        <v>0</v>
      </c>
      <c r="I74" s="164"/>
    </row>
    <row r="75" spans="1:9" ht="22.5" customHeight="1" x14ac:dyDescent="0.2">
      <c r="A75" s="211">
        <v>2.1</v>
      </c>
      <c r="B75" s="212"/>
      <c r="C75" s="213" t="s">
        <v>916</v>
      </c>
      <c r="D75" s="288" t="s">
        <v>797</v>
      </c>
      <c r="E75" s="289"/>
      <c r="F75" s="289"/>
      <c r="G75" s="290"/>
      <c r="H75" s="214">
        <f>SUM($H$76:$H$84)</f>
        <v>0</v>
      </c>
      <c r="I75" s="164"/>
    </row>
    <row r="76" spans="1:9" ht="45.75" customHeight="1" x14ac:dyDescent="0.2">
      <c r="A76" s="183" t="s">
        <v>917</v>
      </c>
      <c r="B76" s="152" t="s">
        <v>918</v>
      </c>
      <c r="C76" s="151" t="s">
        <v>919</v>
      </c>
      <c r="D76" s="152" t="s">
        <v>920</v>
      </c>
      <c r="E76" s="155" t="s">
        <v>1315</v>
      </c>
      <c r="F76" s="154">
        <v>31.4</v>
      </c>
      <c r="G76" s="170"/>
      <c r="H76" s="184">
        <f t="shared" ref="H76:H138" si="3">F76*G76</f>
        <v>0</v>
      </c>
      <c r="I76" s="161"/>
    </row>
    <row r="77" spans="1:9" ht="45" customHeight="1" x14ac:dyDescent="0.2">
      <c r="A77" s="183" t="s">
        <v>921</v>
      </c>
      <c r="B77" s="152" t="s">
        <v>918</v>
      </c>
      <c r="C77" s="151" t="s">
        <v>922</v>
      </c>
      <c r="D77" s="152" t="s">
        <v>923</v>
      </c>
      <c r="E77" s="152" t="s">
        <v>68</v>
      </c>
      <c r="F77" s="154">
        <v>20</v>
      </c>
      <c r="G77" s="170"/>
      <c r="H77" s="184">
        <f t="shared" si="3"/>
        <v>0</v>
      </c>
      <c r="I77" s="161"/>
    </row>
    <row r="78" spans="1:9" ht="46.5" customHeight="1" x14ac:dyDescent="0.2">
      <c r="A78" s="183" t="s">
        <v>924</v>
      </c>
      <c r="B78" s="152" t="s">
        <v>918</v>
      </c>
      <c r="C78" s="151" t="s">
        <v>925</v>
      </c>
      <c r="D78" s="152" t="s">
        <v>926</v>
      </c>
      <c r="E78" s="152" t="s">
        <v>68</v>
      </c>
      <c r="F78" s="154">
        <v>8</v>
      </c>
      <c r="G78" s="170"/>
      <c r="H78" s="184">
        <f t="shared" si="3"/>
        <v>0</v>
      </c>
      <c r="I78" s="161"/>
    </row>
    <row r="79" spans="1:9" ht="36.75" customHeight="1" x14ac:dyDescent="0.2">
      <c r="A79" s="183" t="s">
        <v>927</v>
      </c>
      <c r="B79" s="152" t="s">
        <v>918</v>
      </c>
      <c r="C79" s="151" t="s">
        <v>928</v>
      </c>
      <c r="D79" s="152" t="s">
        <v>929</v>
      </c>
      <c r="E79" s="152" t="s">
        <v>930</v>
      </c>
      <c r="F79" s="154">
        <v>2883.52</v>
      </c>
      <c r="G79" s="170"/>
      <c r="H79" s="184">
        <f t="shared" si="3"/>
        <v>0</v>
      </c>
      <c r="I79" s="161"/>
    </row>
    <row r="80" spans="1:9" ht="36" customHeight="1" x14ac:dyDescent="0.2">
      <c r="A80" s="183" t="s">
        <v>931</v>
      </c>
      <c r="B80" s="152" t="s">
        <v>918</v>
      </c>
      <c r="C80" s="151" t="s">
        <v>932</v>
      </c>
      <c r="D80" s="152" t="s">
        <v>933</v>
      </c>
      <c r="E80" s="155" t="s">
        <v>1315</v>
      </c>
      <c r="F80" s="154">
        <v>87.92</v>
      </c>
      <c r="G80" s="170"/>
      <c r="H80" s="184">
        <f t="shared" si="3"/>
        <v>0</v>
      </c>
      <c r="I80" s="161"/>
    </row>
    <row r="81" spans="1:9" ht="54.75" customHeight="1" x14ac:dyDescent="0.2">
      <c r="A81" s="183" t="s">
        <v>934</v>
      </c>
      <c r="B81" s="152" t="s">
        <v>918</v>
      </c>
      <c r="C81" s="151" t="s">
        <v>935</v>
      </c>
      <c r="D81" s="152" t="s">
        <v>936</v>
      </c>
      <c r="E81" s="152" t="s">
        <v>882</v>
      </c>
      <c r="F81" s="154">
        <v>4</v>
      </c>
      <c r="G81" s="170"/>
      <c r="H81" s="184">
        <f t="shared" si="3"/>
        <v>0</v>
      </c>
      <c r="I81" s="161"/>
    </row>
    <row r="82" spans="1:9" ht="45" customHeight="1" x14ac:dyDescent="0.2">
      <c r="A82" s="183" t="s">
        <v>937</v>
      </c>
      <c r="B82" s="152" t="s">
        <v>918</v>
      </c>
      <c r="C82" s="151" t="s">
        <v>884</v>
      </c>
      <c r="D82" s="152" t="s">
        <v>938</v>
      </c>
      <c r="E82" s="152" t="s">
        <v>88</v>
      </c>
      <c r="F82" s="154">
        <v>4</v>
      </c>
      <c r="G82" s="170"/>
      <c r="H82" s="184">
        <f t="shared" si="3"/>
        <v>0</v>
      </c>
      <c r="I82" s="161"/>
    </row>
    <row r="83" spans="1:9" ht="45.75" customHeight="1" x14ac:dyDescent="0.2">
      <c r="A83" s="183" t="s">
        <v>939</v>
      </c>
      <c r="B83" s="152" t="s">
        <v>918</v>
      </c>
      <c r="C83" s="151" t="s">
        <v>940</v>
      </c>
      <c r="D83" s="152" t="s">
        <v>941</v>
      </c>
      <c r="E83" s="152" t="s">
        <v>68</v>
      </c>
      <c r="F83" s="154">
        <v>4</v>
      </c>
      <c r="G83" s="170"/>
      <c r="H83" s="184">
        <f t="shared" si="3"/>
        <v>0</v>
      </c>
      <c r="I83" s="161"/>
    </row>
    <row r="84" spans="1:9" ht="45" customHeight="1" x14ac:dyDescent="0.2">
      <c r="A84" s="183" t="s">
        <v>942</v>
      </c>
      <c r="B84" s="152" t="s">
        <v>918</v>
      </c>
      <c r="C84" s="151" t="s">
        <v>943</v>
      </c>
      <c r="D84" s="152" t="s">
        <v>944</v>
      </c>
      <c r="E84" s="155" t="s">
        <v>1316</v>
      </c>
      <c r="F84" s="154">
        <v>27.632000000000001</v>
      </c>
      <c r="G84" s="170"/>
      <c r="H84" s="184">
        <f t="shared" si="3"/>
        <v>0</v>
      </c>
      <c r="I84" s="161"/>
    </row>
    <row r="85" spans="1:9" ht="22.5" customHeight="1" x14ac:dyDescent="0.2">
      <c r="A85" s="211">
        <v>2.2000000000000002</v>
      </c>
      <c r="B85" s="212"/>
      <c r="C85" s="213" t="s">
        <v>916</v>
      </c>
      <c r="D85" s="288" t="s">
        <v>1258</v>
      </c>
      <c r="E85" s="289"/>
      <c r="F85" s="289"/>
      <c r="G85" s="290"/>
      <c r="H85" s="214">
        <f>SUM($H$86:$H$95)</f>
        <v>0</v>
      </c>
      <c r="I85" s="164"/>
    </row>
    <row r="86" spans="1:9" ht="54" customHeight="1" x14ac:dyDescent="0.2">
      <c r="A86" s="183" t="s">
        <v>945</v>
      </c>
      <c r="B86" s="152" t="s">
        <v>918</v>
      </c>
      <c r="C86" s="151" t="s">
        <v>946</v>
      </c>
      <c r="D86" s="152" t="s">
        <v>1259</v>
      </c>
      <c r="E86" s="152" t="s">
        <v>947</v>
      </c>
      <c r="F86" s="154">
        <v>0.94</v>
      </c>
      <c r="G86" s="170"/>
      <c r="H86" s="184">
        <f t="shared" si="3"/>
        <v>0</v>
      </c>
      <c r="I86" s="161"/>
    </row>
    <row r="87" spans="1:9" ht="54" customHeight="1" x14ac:dyDescent="0.2">
      <c r="A87" s="183" t="s">
        <v>948</v>
      </c>
      <c r="B87" s="152" t="s">
        <v>918</v>
      </c>
      <c r="C87" s="151" t="s">
        <v>949</v>
      </c>
      <c r="D87" s="152" t="s">
        <v>1260</v>
      </c>
      <c r="E87" s="152" t="s">
        <v>947</v>
      </c>
      <c r="F87" s="154">
        <v>0.94</v>
      </c>
      <c r="G87" s="170"/>
      <c r="H87" s="184">
        <f t="shared" si="3"/>
        <v>0</v>
      </c>
      <c r="I87" s="161"/>
    </row>
    <row r="88" spans="1:9" ht="45.75" customHeight="1" x14ac:dyDescent="0.2">
      <c r="A88" s="183" t="s">
        <v>950</v>
      </c>
      <c r="B88" s="152" t="s">
        <v>918</v>
      </c>
      <c r="C88" s="151" t="s">
        <v>951</v>
      </c>
      <c r="D88" s="152" t="s">
        <v>1261</v>
      </c>
      <c r="E88" s="152" t="s">
        <v>952</v>
      </c>
      <c r="F88" s="168">
        <v>4</v>
      </c>
      <c r="G88" s="170"/>
      <c r="H88" s="184">
        <f t="shared" si="3"/>
        <v>0</v>
      </c>
      <c r="I88" s="161"/>
    </row>
    <row r="89" spans="1:9" ht="22.5" customHeight="1" x14ac:dyDescent="0.2">
      <c r="A89" s="183" t="s">
        <v>953</v>
      </c>
      <c r="B89" s="152" t="s">
        <v>918</v>
      </c>
      <c r="C89" s="151" t="s">
        <v>954</v>
      </c>
      <c r="D89" s="152" t="s">
        <v>1262</v>
      </c>
      <c r="E89" s="152" t="s">
        <v>88</v>
      </c>
      <c r="F89" s="154">
        <v>4</v>
      </c>
      <c r="G89" s="170"/>
      <c r="H89" s="184">
        <f t="shared" si="3"/>
        <v>0</v>
      </c>
      <c r="I89" s="164"/>
    </row>
    <row r="90" spans="1:9" ht="33.75" customHeight="1" x14ac:dyDescent="0.2">
      <c r="A90" s="183" t="s">
        <v>955</v>
      </c>
      <c r="B90" s="152" t="s">
        <v>918</v>
      </c>
      <c r="C90" s="151" t="s">
        <v>956</v>
      </c>
      <c r="D90" s="152" t="s">
        <v>1263</v>
      </c>
      <c r="E90" s="152" t="s">
        <v>68</v>
      </c>
      <c r="F90" s="154">
        <v>24</v>
      </c>
      <c r="G90" s="170"/>
      <c r="H90" s="184">
        <f t="shared" si="3"/>
        <v>0</v>
      </c>
      <c r="I90" s="164"/>
    </row>
    <row r="91" spans="1:9" ht="27" customHeight="1" x14ac:dyDescent="0.2">
      <c r="A91" s="183" t="s">
        <v>957</v>
      </c>
      <c r="B91" s="152" t="s">
        <v>918</v>
      </c>
      <c r="C91" s="151" t="s">
        <v>958</v>
      </c>
      <c r="D91" s="152" t="s">
        <v>1264</v>
      </c>
      <c r="E91" s="152" t="s">
        <v>88</v>
      </c>
      <c r="F91" s="154">
        <v>4</v>
      </c>
      <c r="G91" s="170"/>
      <c r="H91" s="184">
        <f t="shared" si="3"/>
        <v>0</v>
      </c>
      <c r="I91" s="164"/>
    </row>
    <row r="92" spans="1:9" ht="27.75" customHeight="1" x14ac:dyDescent="0.2">
      <c r="A92" s="183" t="s">
        <v>959</v>
      </c>
      <c r="B92" s="152" t="s">
        <v>918</v>
      </c>
      <c r="C92" s="151" t="s">
        <v>960</v>
      </c>
      <c r="D92" s="152" t="s">
        <v>1265</v>
      </c>
      <c r="E92" s="152" t="s">
        <v>88</v>
      </c>
      <c r="F92" s="154">
        <v>4</v>
      </c>
      <c r="G92" s="170"/>
      <c r="H92" s="184">
        <f t="shared" si="3"/>
        <v>0</v>
      </c>
      <c r="I92" s="164"/>
    </row>
    <row r="93" spans="1:9" ht="22.5" customHeight="1" x14ac:dyDescent="0.2">
      <c r="A93" s="183" t="s">
        <v>961</v>
      </c>
      <c r="B93" s="152" t="s">
        <v>918</v>
      </c>
      <c r="C93" s="151" t="s">
        <v>962</v>
      </c>
      <c r="D93" s="152" t="s">
        <v>963</v>
      </c>
      <c r="E93" s="152" t="s">
        <v>68</v>
      </c>
      <c r="F93" s="154">
        <v>24</v>
      </c>
      <c r="G93" s="170"/>
      <c r="H93" s="184">
        <f t="shared" si="3"/>
        <v>0</v>
      </c>
      <c r="I93" s="164"/>
    </row>
    <row r="94" spans="1:9" ht="22.5" customHeight="1" x14ac:dyDescent="0.2">
      <c r="A94" s="183" t="s">
        <v>964</v>
      </c>
      <c r="B94" s="152" t="s">
        <v>918</v>
      </c>
      <c r="C94" s="151" t="s">
        <v>748</v>
      </c>
      <c r="D94" s="152" t="s">
        <v>965</v>
      </c>
      <c r="E94" s="152" t="s">
        <v>88</v>
      </c>
      <c r="F94" s="154">
        <v>8</v>
      </c>
      <c r="G94" s="170"/>
      <c r="H94" s="184">
        <f t="shared" si="3"/>
        <v>0</v>
      </c>
      <c r="I94" s="164"/>
    </row>
    <row r="95" spans="1:9" ht="22.5" customHeight="1" x14ac:dyDescent="0.2">
      <c r="A95" s="185" t="s">
        <v>966</v>
      </c>
      <c r="B95" s="152" t="s">
        <v>918</v>
      </c>
      <c r="C95" s="151" t="s">
        <v>967</v>
      </c>
      <c r="D95" s="152" t="s">
        <v>968</v>
      </c>
      <c r="E95" s="152" t="s">
        <v>88</v>
      </c>
      <c r="F95" s="154">
        <v>24</v>
      </c>
      <c r="G95" s="170"/>
      <c r="H95" s="184">
        <f t="shared" si="3"/>
        <v>0</v>
      </c>
      <c r="I95" s="164"/>
    </row>
    <row r="96" spans="1:9" ht="22.5" customHeight="1" x14ac:dyDescent="0.2">
      <c r="A96" s="211">
        <v>2.2999999999999998</v>
      </c>
      <c r="B96" s="212"/>
      <c r="C96" s="213" t="s">
        <v>916</v>
      </c>
      <c r="D96" s="288" t="s">
        <v>1266</v>
      </c>
      <c r="E96" s="289"/>
      <c r="F96" s="289"/>
      <c r="G96" s="290"/>
      <c r="H96" s="214">
        <f>SUM($H$97:$H$102)</f>
        <v>0</v>
      </c>
      <c r="I96" s="164"/>
    </row>
    <row r="97" spans="1:9" ht="36.75" customHeight="1" x14ac:dyDescent="0.2">
      <c r="A97" s="183" t="s">
        <v>969</v>
      </c>
      <c r="B97" s="152" t="s">
        <v>918</v>
      </c>
      <c r="C97" s="151" t="s">
        <v>970</v>
      </c>
      <c r="D97" s="152" t="s">
        <v>1267</v>
      </c>
      <c r="E97" s="152" t="s">
        <v>398</v>
      </c>
      <c r="F97" s="154">
        <v>224</v>
      </c>
      <c r="G97" s="170"/>
      <c r="H97" s="184">
        <f t="shared" si="3"/>
        <v>0</v>
      </c>
      <c r="I97" s="161"/>
    </row>
    <row r="98" spans="1:9" ht="33.75" customHeight="1" x14ac:dyDescent="0.2">
      <c r="A98" s="183" t="s">
        <v>971</v>
      </c>
      <c r="B98" s="152" t="s">
        <v>918</v>
      </c>
      <c r="C98" s="151" t="s">
        <v>972</v>
      </c>
      <c r="D98" s="152" t="s">
        <v>973</v>
      </c>
      <c r="E98" s="152" t="s">
        <v>68</v>
      </c>
      <c r="F98" s="154">
        <v>6720</v>
      </c>
      <c r="G98" s="170"/>
      <c r="H98" s="184">
        <f t="shared" si="3"/>
        <v>0</v>
      </c>
      <c r="I98" s="164"/>
    </row>
    <row r="99" spans="1:9" ht="45.75" customHeight="1" x14ac:dyDescent="0.2">
      <c r="A99" s="183" t="s">
        <v>974</v>
      </c>
      <c r="B99" s="152" t="s">
        <v>918</v>
      </c>
      <c r="C99" s="151" t="s">
        <v>975</v>
      </c>
      <c r="D99" s="152" t="s">
        <v>976</v>
      </c>
      <c r="E99" s="152" t="s">
        <v>88</v>
      </c>
      <c r="F99" s="154">
        <v>224</v>
      </c>
      <c r="G99" s="170"/>
      <c r="H99" s="184">
        <f t="shared" si="3"/>
        <v>0</v>
      </c>
      <c r="I99" s="161"/>
    </row>
    <row r="100" spans="1:9" ht="37.5" customHeight="1" x14ac:dyDescent="0.2">
      <c r="A100" s="183" t="s">
        <v>977</v>
      </c>
      <c r="B100" s="152" t="s">
        <v>918</v>
      </c>
      <c r="C100" s="151" t="s">
        <v>978</v>
      </c>
      <c r="D100" s="152" t="s">
        <v>979</v>
      </c>
      <c r="E100" s="152" t="s">
        <v>88</v>
      </c>
      <c r="F100" s="154">
        <v>224</v>
      </c>
      <c r="G100" s="170"/>
      <c r="H100" s="184">
        <f t="shared" si="3"/>
        <v>0</v>
      </c>
      <c r="I100" s="161"/>
    </row>
    <row r="101" spans="1:9" ht="22.5" customHeight="1" x14ac:dyDescent="0.2">
      <c r="A101" s="183" t="s">
        <v>980</v>
      </c>
      <c r="B101" s="152" t="s">
        <v>918</v>
      </c>
      <c r="C101" s="151" t="s">
        <v>981</v>
      </c>
      <c r="D101" s="152" t="s">
        <v>982</v>
      </c>
      <c r="E101" s="152" t="s">
        <v>983</v>
      </c>
      <c r="F101" s="154">
        <v>4</v>
      </c>
      <c r="G101" s="170"/>
      <c r="H101" s="184">
        <f t="shared" si="3"/>
        <v>0</v>
      </c>
      <c r="I101" s="164"/>
    </row>
    <row r="102" spans="1:9" ht="22.5" customHeight="1" x14ac:dyDescent="0.2">
      <c r="A102" s="183" t="s">
        <v>984</v>
      </c>
      <c r="B102" s="152" t="s">
        <v>918</v>
      </c>
      <c r="C102" s="151" t="s">
        <v>985</v>
      </c>
      <c r="D102" s="152" t="s">
        <v>986</v>
      </c>
      <c r="E102" s="152" t="s">
        <v>983</v>
      </c>
      <c r="F102" s="154">
        <v>220</v>
      </c>
      <c r="G102" s="170"/>
      <c r="H102" s="184">
        <f t="shared" si="3"/>
        <v>0</v>
      </c>
      <c r="I102" s="164"/>
    </row>
    <row r="103" spans="1:9" ht="22.5" customHeight="1" x14ac:dyDescent="0.2">
      <c r="A103" s="211">
        <v>2.4</v>
      </c>
      <c r="B103" s="212"/>
      <c r="C103" s="213" t="s">
        <v>916</v>
      </c>
      <c r="D103" s="288" t="s">
        <v>801</v>
      </c>
      <c r="E103" s="289"/>
      <c r="F103" s="289"/>
      <c r="G103" s="290"/>
      <c r="H103" s="214">
        <f>SUM(H104:H106)</f>
        <v>0</v>
      </c>
      <c r="I103" s="164"/>
    </row>
    <row r="104" spans="1:9" ht="33.75" x14ac:dyDescent="0.2">
      <c r="A104" s="183" t="s">
        <v>987</v>
      </c>
      <c r="B104" s="152" t="s">
        <v>918</v>
      </c>
      <c r="C104" s="151" t="s">
        <v>988</v>
      </c>
      <c r="D104" s="152" t="s">
        <v>989</v>
      </c>
      <c r="E104" s="152" t="s">
        <v>398</v>
      </c>
      <c r="F104" s="154">
        <v>4</v>
      </c>
      <c r="G104" s="170"/>
      <c r="H104" s="184">
        <f t="shared" si="3"/>
        <v>0</v>
      </c>
      <c r="I104" s="164"/>
    </row>
    <row r="105" spans="1:9" ht="33.75" x14ac:dyDescent="0.2">
      <c r="A105" s="183" t="s">
        <v>990</v>
      </c>
      <c r="B105" s="152" t="s">
        <v>918</v>
      </c>
      <c r="C105" s="151" t="s">
        <v>991</v>
      </c>
      <c r="D105" s="152" t="s">
        <v>992</v>
      </c>
      <c r="E105" s="152" t="s">
        <v>398</v>
      </c>
      <c r="F105" s="154">
        <v>4</v>
      </c>
      <c r="G105" s="170"/>
      <c r="H105" s="184">
        <f t="shared" si="3"/>
        <v>0</v>
      </c>
      <c r="I105" s="164"/>
    </row>
    <row r="106" spans="1:9" ht="33.75" customHeight="1" x14ac:dyDescent="0.2">
      <c r="A106" s="183" t="s">
        <v>993</v>
      </c>
      <c r="B106" s="152" t="s">
        <v>918</v>
      </c>
      <c r="C106" s="151" t="s">
        <v>914</v>
      </c>
      <c r="D106" s="152" t="s">
        <v>915</v>
      </c>
      <c r="E106" s="152" t="s">
        <v>103</v>
      </c>
      <c r="F106" s="154">
        <v>8</v>
      </c>
      <c r="G106" s="170"/>
      <c r="H106" s="184">
        <f t="shared" si="3"/>
        <v>0</v>
      </c>
      <c r="I106" s="164"/>
    </row>
    <row r="107" spans="1:9" ht="22.5" customHeight="1" x14ac:dyDescent="0.2">
      <c r="A107" s="211">
        <v>2.5</v>
      </c>
      <c r="B107" s="212"/>
      <c r="C107" s="213" t="s">
        <v>916</v>
      </c>
      <c r="D107" s="288" t="s">
        <v>803</v>
      </c>
      <c r="E107" s="289"/>
      <c r="F107" s="289"/>
      <c r="G107" s="290"/>
      <c r="H107" s="214">
        <f>SUM($H$108:$H$139)</f>
        <v>0</v>
      </c>
      <c r="I107" s="164"/>
    </row>
    <row r="108" spans="1:9" ht="56.25" customHeight="1" x14ac:dyDescent="0.2">
      <c r="A108" s="183" t="s">
        <v>994</v>
      </c>
      <c r="B108" s="152" t="s">
        <v>918</v>
      </c>
      <c r="C108" s="151" t="s">
        <v>875</v>
      </c>
      <c r="D108" s="152" t="s">
        <v>876</v>
      </c>
      <c r="E108" s="152" t="s">
        <v>877</v>
      </c>
      <c r="F108" s="154">
        <v>0.51</v>
      </c>
      <c r="G108" s="170"/>
      <c r="H108" s="184">
        <f t="shared" si="3"/>
        <v>0</v>
      </c>
      <c r="I108" s="161"/>
    </row>
    <row r="109" spans="1:9" ht="36" customHeight="1" x14ac:dyDescent="0.2">
      <c r="A109" s="183" t="s">
        <v>995</v>
      </c>
      <c r="B109" s="152" t="s">
        <v>918</v>
      </c>
      <c r="C109" s="151" t="s">
        <v>880</v>
      </c>
      <c r="D109" s="152" t="s">
        <v>881</v>
      </c>
      <c r="E109" s="152" t="s">
        <v>882</v>
      </c>
      <c r="F109" s="168">
        <v>1</v>
      </c>
      <c r="G109" s="170"/>
      <c r="H109" s="184">
        <f t="shared" si="3"/>
        <v>0</v>
      </c>
      <c r="I109" s="161"/>
    </row>
    <row r="110" spans="1:9" ht="36.75" customHeight="1" x14ac:dyDescent="0.2">
      <c r="A110" s="183" t="s">
        <v>996</v>
      </c>
      <c r="B110" s="152" t="s">
        <v>918</v>
      </c>
      <c r="C110" s="151" t="s">
        <v>880</v>
      </c>
      <c r="D110" s="152" t="s">
        <v>997</v>
      </c>
      <c r="E110" s="152" t="s">
        <v>882</v>
      </c>
      <c r="F110" s="168">
        <v>9</v>
      </c>
      <c r="G110" s="170"/>
      <c r="H110" s="184">
        <f t="shared" si="3"/>
        <v>0</v>
      </c>
      <c r="I110" s="161"/>
    </row>
    <row r="111" spans="1:9" ht="45" customHeight="1" x14ac:dyDescent="0.2">
      <c r="A111" s="183" t="s">
        <v>998</v>
      </c>
      <c r="B111" s="152" t="s">
        <v>918</v>
      </c>
      <c r="C111" s="151" t="s">
        <v>884</v>
      </c>
      <c r="D111" s="152" t="s">
        <v>885</v>
      </c>
      <c r="E111" s="152" t="s">
        <v>88</v>
      </c>
      <c r="F111" s="154">
        <v>10</v>
      </c>
      <c r="G111" s="170"/>
      <c r="H111" s="184">
        <f t="shared" si="3"/>
        <v>0</v>
      </c>
      <c r="I111" s="161"/>
    </row>
    <row r="112" spans="1:9" ht="56.25" customHeight="1" x14ac:dyDescent="0.2">
      <c r="A112" s="183" t="s">
        <v>999</v>
      </c>
      <c r="B112" s="152" t="s">
        <v>918</v>
      </c>
      <c r="C112" s="151" t="s">
        <v>887</v>
      </c>
      <c r="D112" s="152" t="s">
        <v>888</v>
      </c>
      <c r="E112" s="155" t="s">
        <v>1315</v>
      </c>
      <c r="F112" s="154">
        <v>205.2</v>
      </c>
      <c r="G112" s="170"/>
      <c r="H112" s="184">
        <f t="shared" si="3"/>
        <v>0</v>
      </c>
      <c r="I112" s="161"/>
    </row>
    <row r="113" spans="1:9" ht="27" customHeight="1" x14ac:dyDescent="0.2">
      <c r="A113" s="183" t="s">
        <v>1000</v>
      </c>
      <c r="B113" s="152" t="s">
        <v>918</v>
      </c>
      <c r="C113" s="151" t="s">
        <v>1001</v>
      </c>
      <c r="D113" s="152" t="s">
        <v>1268</v>
      </c>
      <c r="E113" s="152" t="s">
        <v>68</v>
      </c>
      <c r="F113" s="154">
        <v>190</v>
      </c>
      <c r="G113" s="170"/>
      <c r="H113" s="184">
        <f t="shared" si="3"/>
        <v>0</v>
      </c>
      <c r="I113" s="164"/>
    </row>
    <row r="114" spans="1:9" ht="36.75" customHeight="1" x14ac:dyDescent="0.2">
      <c r="A114" s="183" t="s">
        <v>1002</v>
      </c>
      <c r="B114" s="152" t="s">
        <v>918</v>
      </c>
      <c r="C114" s="151" t="s">
        <v>890</v>
      </c>
      <c r="D114" s="152" t="s">
        <v>1254</v>
      </c>
      <c r="E114" s="152" t="s">
        <v>68</v>
      </c>
      <c r="F114" s="154">
        <v>285</v>
      </c>
      <c r="G114" s="170"/>
      <c r="H114" s="184">
        <f t="shared" si="3"/>
        <v>0</v>
      </c>
      <c r="I114" s="161"/>
    </row>
    <row r="115" spans="1:9" ht="28.5" customHeight="1" x14ac:dyDescent="0.2">
      <c r="A115" s="183" t="s">
        <v>1003</v>
      </c>
      <c r="B115" s="152" t="s">
        <v>918</v>
      </c>
      <c r="C115" s="151" t="s">
        <v>897</v>
      </c>
      <c r="D115" s="152" t="s">
        <v>898</v>
      </c>
      <c r="E115" s="152" t="s">
        <v>88</v>
      </c>
      <c r="F115" s="168">
        <v>8</v>
      </c>
      <c r="G115" s="170"/>
      <c r="H115" s="184">
        <f t="shared" si="3"/>
        <v>0</v>
      </c>
      <c r="I115" s="164"/>
    </row>
    <row r="116" spans="1:9" ht="56.25" customHeight="1" x14ac:dyDescent="0.2">
      <c r="A116" s="183" t="s">
        <v>1004</v>
      </c>
      <c r="B116" s="152" t="s">
        <v>918</v>
      </c>
      <c r="C116" s="151" t="s">
        <v>900</v>
      </c>
      <c r="D116" s="152" t="s">
        <v>901</v>
      </c>
      <c r="E116" s="155" t="s">
        <v>1315</v>
      </c>
      <c r="F116" s="154">
        <v>159.6</v>
      </c>
      <c r="G116" s="170"/>
      <c r="H116" s="184">
        <f t="shared" si="3"/>
        <v>0</v>
      </c>
      <c r="I116" s="161"/>
    </row>
    <row r="117" spans="1:9" ht="27" customHeight="1" x14ac:dyDescent="0.2">
      <c r="A117" s="185" t="s">
        <v>1005</v>
      </c>
      <c r="B117" s="152" t="s">
        <v>918</v>
      </c>
      <c r="C117" s="151" t="s">
        <v>903</v>
      </c>
      <c r="D117" s="152" t="s">
        <v>1256</v>
      </c>
      <c r="E117" s="155" t="s">
        <v>1315</v>
      </c>
      <c r="F117" s="154">
        <v>45.6</v>
      </c>
      <c r="G117" s="170"/>
      <c r="H117" s="184">
        <f t="shared" si="3"/>
        <v>0</v>
      </c>
      <c r="I117" s="164"/>
    </row>
    <row r="118" spans="1:9" ht="27.75" customHeight="1" x14ac:dyDescent="0.2">
      <c r="A118" s="185" t="s">
        <v>1006</v>
      </c>
      <c r="B118" s="152" t="s">
        <v>918</v>
      </c>
      <c r="C118" s="151" t="s">
        <v>1007</v>
      </c>
      <c r="D118" s="152" t="s">
        <v>1008</v>
      </c>
      <c r="E118" s="155" t="s">
        <v>1315</v>
      </c>
      <c r="F118" s="154">
        <v>4.5</v>
      </c>
      <c r="G118" s="170"/>
      <c r="H118" s="184">
        <f t="shared" si="3"/>
        <v>0</v>
      </c>
      <c r="I118" s="164"/>
    </row>
    <row r="119" spans="1:9" ht="36.75" customHeight="1" x14ac:dyDescent="0.2">
      <c r="A119" s="185" t="s">
        <v>1009</v>
      </c>
      <c r="B119" s="152" t="s">
        <v>918</v>
      </c>
      <c r="C119" s="151" t="s">
        <v>1010</v>
      </c>
      <c r="D119" s="152" t="s">
        <v>1011</v>
      </c>
      <c r="E119" s="152" t="s">
        <v>68</v>
      </c>
      <c r="F119" s="154">
        <v>35</v>
      </c>
      <c r="G119" s="170"/>
      <c r="H119" s="184">
        <f t="shared" si="3"/>
        <v>0</v>
      </c>
      <c r="I119" s="161"/>
    </row>
    <row r="120" spans="1:9" ht="45" customHeight="1" x14ac:dyDescent="0.2">
      <c r="A120" s="185" t="s">
        <v>1012</v>
      </c>
      <c r="B120" s="152" t="s">
        <v>918</v>
      </c>
      <c r="C120" s="151" t="s">
        <v>895</v>
      </c>
      <c r="D120" s="152" t="s">
        <v>1255</v>
      </c>
      <c r="E120" s="152" t="s">
        <v>88</v>
      </c>
      <c r="F120" s="168">
        <v>1</v>
      </c>
      <c r="G120" s="170"/>
      <c r="H120" s="184">
        <f t="shared" si="3"/>
        <v>0</v>
      </c>
      <c r="I120" s="161"/>
    </row>
    <row r="121" spans="1:9" ht="45.75" customHeight="1" x14ac:dyDescent="0.2">
      <c r="A121" s="185" t="s">
        <v>1013</v>
      </c>
      <c r="B121" s="152" t="s">
        <v>918</v>
      </c>
      <c r="C121" s="151" t="s">
        <v>1014</v>
      </c>
      <c r="D121" s="152" t="s">
        <v>1269</v>
      </c>
      <c r="E121" s="152" t="s">
        <v>68</v>
      </c>
      <c r="F121" s="154">
        <v>35</v>
      </c>
      <c r="G121" s="170"/>
      <c r="H121" s="184">
        <f t="shared" si="3"/>
        <v>0</v>
      </c>
      <c r="I121" s="161"/>
    </row>
    <row r="122" spans="1:9" ht="45" customHeight="1" x14ac:dyDescent="0.2">
      <c r="A122" s="185" t="s">
        <v>1015</v>
      </c>
      <c r="B122" s="152" t="s">
        <v>918</v>
      </c>
      <c r="C122" s="151" t="s">
        <v>895</v>
      </c>
      <c r="D122" s="152" t="s">
        <v>1270</v>
      </c>
      <c r="E122" s="152" t="s">
        <v>88</v>
      </c>
      <c r="F122" s="168">
        <v>9</v>
      </c>
      <c r="G122" s="170"/>
      <c r="H122" s="184">
        <f t="shared" si="3"/>
        <v>0</v>
      </c>
      <c r="I122" s="161"/>
    </row>
    <row r="123" spans="1:9" ht="36" customHeight="1" x14ac:dyDescent="0.2">
      <c r="A123" s="185" t="s">
        <v>1016</v>
      </c>
      <c r="B123" s="152" t="s">
        <v>918</v>
      </c>
      <c r="C123" s="151" t="s">
        <v>855</v>
      </c>
      <c r="D123" s="152" t="s">
        <v>1017</v>
      </c>
      <c r="E123" s="152" t="s">
        <v>68</v>
      </c>
      <c r="F123" s="154">
        <v>15</v>
      </c>
      <c r="G123" s="170"/>
      <c r="H123" s="184">
        <f t="shared" si="3"/>
        <v>0</v>
      </c>
      <c r="I123" s="161"/>
    </row>
    <row r="124" spans="1:9" ht="36.75" customHeight="1" x14ac:dyDescent="0.2">
      <c r="A124" s="185" t="s">
        <v>1018</v>
      </c>
      <c r="B124" s="152" t="s">
        <v>918</v>
      </c>
      <c r="C124" s="151" t="s">
        <v>909</v>
      </c>
      <c r="D124" s="152" t="s">
        <v>1019</v>
      </c>
      <c r="E124" s="152" t="s">
        <v>68</v>
      </c>
      <c r="F124" s="154">
        <v>35</v>
      </c>
      <c r="G124" s="170"/>
      <c r="H124" s="184">
        <f t="shared" si="3"/>
        <v>0</v>
      </c>
      <c r="I124" s="161"/>
    </row>
    <row r="125" spans="1:9" ht="54" customHeight="1" x14ac:dyDescent="0.2">
      <c r="A125" s="185" t="s">
        <v>1020</v>
      </c>
      <c r="B125" s="152" t="s">
        <v>918</v>
      </c>
      <c r="C125" s="151" t="s">
        <v>1021</v>
      </c>
      <c r="D125" s="152" t="s">
        <v>1271</v>
      </c>
      <c r="E125" s="152" t="s">
        <v>68</v>
      </c>
      <c r="F125" s="154">
        <v>330</v>
      </c>
      <c r="G125" s="170"/>
      <c r="H125" s="184">
        <f t="shared" si="3"/>
        <v>0</v>
      </c>
      <c r="I125" s="161"/>
    </row>
    <row r="126" spans="1:9" ht="54.75" customHeight="1" x14ac:dyDescent="0.2">
      <c r="A126" s="185" t="s">
        <v>1022</v>
      </c>
      <c r="B126" s="152" t="s">
        <v>918</v>
      </c>
      <c r="C126" s="151" t="s">
        <v>858</v>
      </c>
      <c r="D126" s="152" t="s">
        <v>1272</v>
      </c>
      <c r="E126" s="152" t="s">
        <v>88</v>
      </c>
      <c r="F126" s="168">
        <v>1</v>
      </c>
      <c r="G126" s="170"/>
      <c r="H126" s="184">
        <f t="shared" si="3"/>
        <v>0</v>
      </c>
      <c r="I126" s="161"/>
    </row>
    <row r="127" spans="1:9" ht="36" customHeight="1" x14ac:dyDescent="0.2">
      <c r="A127" s="185" t="s">
        <v>1023</v>
      </c>
      <c r="B127" s="152" t="s">
        <v>918</v>
      </c>
      <c r="C127" s="151" t="s">
        <v>855</v>
      </c>
      <c r="D127" s="152" t="s">
        <v>867</v>
      </c>
      <c r="E127" s="152" t="s">
        <v>68</v>
      </c>
      <c r="F127" s="154">
        <v>15</v>
      </c>
      <c r="G127" s="170"/>
      <c r="H127" s="184">
        <f t="shared" si="3"/>
        <v>0</v>
      </c>
      <c r="I127" s="161"/>
    </row>
    <row r="128" spans="1:9" ht="36.75" customHeight="1" x14ac:dyDescent="0.2">
      <c r="A128" s="185" t="s">
        <v>1024</v>
      </c>
      <c r="B128" s="152" t="s">
        <v>918</v>
      </c>
      <c r="C128" s="151" t="s">
        <v>909</v>
      </c>
      <c r="D128" s="152" t="s">
        <v>910</v>
      </c>
      <c r="E128" s="152" t="s">
        <v>68</v>
      </c>
      <c r="F128" s="154">
        <v>35</v>
      </c>
      <c r="G128" s="170"/>
      <c r="H128" s="184">
        <f t="shared" si="3"/>
        <v>0</v>
      </c>
      <c r="I128" s="161"/>
    </row>
    <row r="129" spans="1:9" ht="54" customHeight="1" x14ac:dyDescent="0.2">
      <c r="A129" s="185" t="s">
        <v>1025</v>
      </c>
      <c r="B129" s="152" t="s">
        <v>918</v>
      </c>
      <c r="C129" s="151" t="s">
        <v>1021</v>
      </c>
      <c r="D129" s="152" t="s">
        <v>1273</v>
      </c>
      <c r="E129" s="152" t="s">
        <v>68</v>
      </c>
      <c r="F129" s="154">
        <v>270</v>
      </c>
      <c r="G129" s="170"/>
      <c r="H129" s="184">
        <f t="shared" si="3"/>
        <v>0</v>
      </c>
      <c r="I129" s="161"/>
    </row>
    <row r="130" spans="1:9" ht="54.75" customHeight="1" x14ac:dyDescent="0.2">
      <c r="A130" s="185" t="s">
        <v>1026</v>
      </c>
      <c r="B130" s="152" t="s">
        <v>918</v>
      </c>
      <c r="C130" s="151" t="s">
        <v>869</v>
      </c>
      <c r="D130" s="152" t="s">
        <v>1253</v>
      </c>
      <c r="E130" s="152" t="s">
        <v>88</v>
      </c>
      <c r="F130" s="168">
        <v>1</v>
      </c>
      <c r="G130" s="170"/>
      <c r="H130" s="184">
        <f t="shared" si="3"/>
        <v>0</v>
      </c>
      <c r="I130" s="161"/>
    </row>
    <row r="131" spans="1:9" ht="36" customHeight="1" x14ac:dyDescent="0.2">
      <c r="A131" s="185" t="s">
        <v>1027</v>
      </c>
      <c r="B131" s="152" t="s">
        <v>918</v>
      </c>
      <c r="C131" s="151" t="s">
        <v>1028</v>
      </c>
      <c r="D131" s="152" t="s">
        <v>1029</v>
      </c>
      <c r="E131" s="152" t="s">
        <v>68</v>
      </c>
      <c r="F131" s="154">
        <v>15</v>
      </c>
      <c r="G131" s="170"/>
      <c r="H131" s="184">
        <f t="shared" si="3"/>
        <v>0</v>
      </c>
      <c r="I131" s="161"/>
    </row>
    <row r="132" spans="1:9" ht="36.75" customHeight="1" x14ac:dyDescent="0.2">
      <c r="A132" s="185" t="s">
        <v>1030</v>
      </c>
      <c r="B132" s="152" t="s">
        <v>918</v>
      </c>
      <c r="C132" s="151" t="s">
        <v>909</v>
      </c>
      <c r="D132" s="152" t="s">
        <v>1031</v>
      </c>
      <c r="E132" s="152" t="s">
        <v>68</v>
      </c>
      <c r="F132" s="154">
        <v>35</v>
      </c>
      <c r="G132" s="170"/>
      <c r="H132" s="184">
        <f t="shared" si="3"/>
        <v>0</v>
      </c>
      <c r="I132" s="161"/>
    </row>
    <row r="133" spans="1:9" ht="54" customHeight="1" x14ac:dyDescent="0.2">
      <c r="A133" s="185" t="s">
        <v>1032</v>
      </c>
      <c r="B133" s="152" t="s">
        <v>918</v>
      </c>
      <c r="C133" s="151" t="s">
        <v>1021</v>
      </c>
      <c r="D133" s="152" t="s">
        <v>1274</v>
      </c>
      <c r="E133" s="152" t="s">
        <v>68</v>
      </c>
      <c r="F133" s="154">
        <v>180</v>
      </c>
      <c r="G133" s="170"/>
      <c r="H133" s="184">
        <f t="shared" si="3"/>
        <v>0</v>
      </c>
      <c r="I133" s="161"/>
    </row>
    <row r="134" spans="1:9" ht="54.75" customHeight="1" x14ac:dyDescent="0.2">
      <c r="A134" s="185" t="s">
        <v>1033</v>
      </c>
      <c r="B134" s="152" t="s">
        <v>918</v>
      </c>
      <c r="C134" s="151" t="s">
        <v>869</v>
      </c>
      <c r="D134" s="152" t="s">
        <v>1275</v>
      </c>
      <c r="E134" s="152" t="s">
        <v>88</v>
      </c>
      <c r="F134" s="168">
        <v>1</v>
      </c>
      <c r="G134" s="170"/>
      <c r="H134" s="184">
        <f t="shared" si="3"/>
        <v>0</v>
      </c>
      <c r="I134" s="161"/>
    </row>
    <row r="135" spans="1:9" ht="36.75" customHeight="1" x14ac:dyDescent="0.2">
      <c r="A135" s="185" t="s">
        <v>1034</v>
      </c>
      <c r="B135" s="152" t="s">
        <v>918</v>
      </c>
      <c r="C135" s="151" t="s">
        <v>1028</v>
      </c>
      <c r="D135" s="152" t="s">
        <v>1035</v>
      </c>
      <c r="E135" s="152" t="s">
        <v>68</v>
      </c>
      <c r="F135" s="154">
        <v>15</v>
      </c>
      <c r="G135" s="170"/>
      <c r="H135" s="184">
        <f t="shared" si="3"/>
        <v>0</v>
      </c>
      <c r="I135" s="161"/>
    </row>
    <row r="136" spans="1:9" ht="36" customHeight="1" x14ac:dyDescent="0.2">
      <c r="A136" s="185" t="s">
        <v>1036</v>
      </c>
      <c r="B136" s="152" t="s">
        <v>918</v>
      </c>
      <c r="C136" s="151" t="s">
        <v>909</v>
      </c>
      <c r="D136" s="152" t="s">
        <v>1037</v>
      </c>
      <c r="E136" s="152" t="s">
        <v>68</v>
      </c>
      <c r="F136" s="154">
        <v>35</v>
      </c>
      <c r="G136" s="170"/>
      <c r="H136" s="184">
        <f t="shared" si="3"/>
        <v>0</v>
      </c>
      <c r="I136" s="161"/>
    </row>
    <row r="137" spans="1:9" ht="54.75" customHeight="1" x14ac:dyDescent="0.2">
      <c r="A137" s="185" t="s">
        <v>1038</v>
      </c>
      <c r="B137" s="152" t="s">
        <v>918</v>
      </c>
      <c r="C137" s="151" t="s">
        <v>1021</v>
      </c>
      <c r="D137" s="152" t="s">
        <v>1276</v>
      </c>
      <c r="E137" s="152" t="s">
        <v>68</v>
      </c>
      <c r="F137" s="154">
        <v>120</v>
      </c>
      <c r="G137" s="170"/>
      <c r="H137" s="184">
        <f t="shared" si="3"/>
        <v>0</v>
      </c>
      <c r="I137" s="161"/>
    </row>
    <row r="138" spans="1:9" ht="54" customHeight="1" x14ac:dyDescent="0.2">
      <c r="A138" s="185" t="s">
        <v>1039</v>
      </c>
      <c r="B138" s="152" t="s">
        <v>918</v>
      </c>
      <c r="C138" s="151" t="s">
        <v>869</v>
      </c>
      <c r="D138" s="152" t="s">
        <v>1277</v>
      </c>
      <c r="E138" s="152" t="s">
        <v>88</v>
      </c>
      <c r="F138" s="168">
        <v>1</v>
      </c>
      <c r="G138" s="170"/>
      <c r="H138" s="184">
        <f t="shared" si="3"/>
        <v>0</v>
      </c>
      <c r="I138" s="161"/>
    </row>
    <row r="139" spans="1:9" ht="45.75" customHeight="1" x14ac:dyDescent="0.2">
      <c r="A139" s="185" t="s">
        <v>1040</v>
      </c>
      <c r="B139" s="152" t="s">
        <v>918</v>
      </c>
      <c r="C139" s="151" t="s">
        <v>745</v>
      </c>
      <c r="D139" s="152" t="s">
        <v>746</v>
      </c>
      <c r="E139" s="152" t="s">
        <v>649</v>
      </c>
      <c r="F139" s="154">
        <v>4</v>
      </c>
      <c r="G139" s="170"/>
      <c r="H139" s="184">
        <f t="shared" ref="H139:H202" si="4">F139*G139</f>
        <v>0</v>
      </c>
      <c r="I139" s="161"/>
    </row>
    <row r="140" spans="1:9" ht="22.5" customHeight="1" x14ac:dyDescent="0.2">
      <c r="A140" s="211">
        <v>2.6</v>
      </c>
      <c r="B140" s="212"/>
      <c r="C140" s="213" t="s">
        <v>916</v>
      </c>
      <c r="D140" s="288" t="s">
        <v>805</v>
      </c>
      <c r="E140" s="289"/>
      <c r="F140" s="289"/>
      <c r="G140" s="290"/>
      <c r="H140" s="214">
        <f>SUM($H$141:$H$153)</f>
        <v>0</v>
      </c>
      <c r="I140" s="164"/>
    </row>
    <row r="141" spans="1:9" ht="33.75" customHeight="1" x14ac:dyDescent="0.2">
      <c r="A141" s="183" t="s">
        <v>1041</v>
      </c>
      <c r="B141" s="152" t="s">
        <v>918</v>
      </c>
      <c r="C141" s="151" t="s">
        <v>1028</v>
      </c>
      <c r="D141" s="152" t="s">
        <v>1035</v>
      </c>
      <c r="E141" s="152" t="s">
        <v>68</v>
      </c>
      <c r="F141" s="154">
        <v>15</v>
      </c>
      <c r="G141" s="170"/>
      <c r="H141" s="184">
        <f t="shared" si="4"/>
        <v>0</v>
      </c>
      <c r="I141" s="164"/>
    </row>
    <row r="142" spans="1:9" ht="36" customHeight="1" x14ac:dyDescent="0.2">
      <c r="A142" s="183" t="s">
        <v>1042</v>
      </c>
      <c r="B142" s="152" t="s">
        <v>918</v>
      </c>
      <c r="C142" s="151" t="s">
        <v>909</v>
      </c>
      <c r="D142" s="152" t="s">
        <v>1037</v>
      </c>
      <c r="E142" s="152" t="s">
        <v>68</v>
      </c>
      <c r="F142" s="154">
        <v>35</v>
      </c>
      <c r="G142" s="170"/>
      <c r="H142" s="184">
        <f t="shared" si="4"/>
        <v>0</v>
      </c>
      <c r="I142" s="161"/>
    </row>
    <row r="143" spans="1:9" ht="45" customHeight="1" x14ac:dyDescent="0.2">
      <c r="A143" s="183" t="s">
        <v>1043</v>
      </c>
      <c r="B143" s="152" t="s">
        <v>918</v>
      </c>
      <c r="C143" s="151" t="s">
        <v>1021</v>
      </c>
      <c r="D143" s="152" t="s">
        <v>1276</v>
      </c>
      <c r="E143" s="152" t="s">
        <v>68</v>
      </c>
      <c r="F143" s="154">
        <v>330</v>
      </c>
      <c r="G143" s="170"/>
      <c r="H143" s="184">
        <f t="shared" si="4"/>
        <v>0</v>
      </c>
      <c r="I143" s="161"/>
    </row>
    <row r="144" spans="1:9" ht="54.75" customHeight="1" x14ac:dyDescent="0.2">
      <c r="A144" s="183" t="s">
        <v>1044</v>
      </c>
      <c r="B144" s="152" t="s">
        <v>918</v>
      </c>
      <c r="C144" s="151" t="s">
        <v>869</v>
      </c>
      <c r="D144" s="152" t="s">
        <v>1277</v>
      </c>
      <c r="E144" s="152" t="s">
        <v>88</v>
      </c>
      <c r="F144" s="168">
        <v>1</v>
      </c>
      <c r="G144" s="170"/>
      <c r="H144" s="184">
        <f t="shared" si="4"/>
        <v>0</v>
      </c>
      <c r="I144" s="161"/>
    </row>
    <row r="145" spans="1:9" ht="33.75" customHeight="1" x14ac:dyDescent="0.2">
      <c r="A145" s="183" t="s">
        <v>1045</v>
      </c>
      <c r="B145" s="152" t="s">
        <v>918</v>
      </c>
      <c r="C145" s="151" t="s">
        <v>1028</v>
      </c>
      <c r="D145" s="152" t="s">
        <v>1046</v>
      </c>
      <c r="E145" s="152" t="s">
        <v>68</v>
      </c>
      <c r="F145" s="154">
        <v>15</v>
      </c>
      <c r="G145" s="170"/>
      <c r="H145" s="184">
        <f t="shared" si="4"/>
        <v>0</v>
      </c>
      <c r="I145" s="164"/>
    </row>
    <row r="146" spans="1:9" ht="36.75" customHeight="1" x14ac:dyDescent="0.2">
      <c r="A146" s="183" t="s">
        <v>1047</v>
      </c>
      <c r="B146" s="152" t="s">
        <v>918</v>
      </c>
      <c r="C146" s="151" t="s">
        <v>909</v>
      </c>
      <c r="D146" s="152" t="s">
        <v>1048</v>
      </c>
      <c r="E146" s="152" t="s">
        <v>68</v>
      </c>
      <c r="F146" s="154">
        <v>35</v>
      </c>
      <c r="G146" s="170"/>
      <c r="H146" s="184">
        <f t="shared" si="4"/>
        <v>0</v>
      </c>
      <c r="I146" s="161"/>
    </row>
    <row r="147" spans="1:9" ht="45" customHeight="1" x14ac:dyDescent="0.2">
      <c r="A147" s="183" t="s">
        <v>1049</v>
      </c>
      <c r="B147" s="152" t="s">
        <v>918</v>
      </c>
      <c r="C147" s="151" t="s">
        <v>1021</v>
      </c>
      <c r="D147" s="152" t="s">
        <v>1278</v>
      </c>
      <c r="E147" s="152" t="s">
        <v>68</v>
      </c>
      <c r="F147" s="154">
        <v>270</v>
      </c>
      <c r="G147" s="170"/>
      <c r="H147" s="184">
        <f t="shared" si="4"/>
        <v>0</v>
      </c>
      <c r="I147" s="161"/>
    </row>
    <row r="148" spans="1:9" ht="54.75" customHeight="1" x14ac:dyDescent="0.2">
      <c r="A148" s="183" t="s">
        <v>1050</v>
      </c>
      <c r="B148" s="152" t="s">
        <v>918</v>
      </c>
      <c r="C148" s="151" t="s">
        <v>1051</v>
      </c>
      <c r="D148" s="152" t="s">
        <v>1279</v>
      </c>
      <c r="E148" s="152" t="s">
        <v>88</v>
      </c>
      <c r="F148" s="168">
        <v>1</v>
      </c>
      <c r="G148" s="170"/>
      <c r="H148" s="184">
        <f t="shared" si="4"/>
        <v>0</v>
      </c>
      <c r="I148" s="161"/>
    </row>
    <row r="149" spans="1:9" ht="45" customHeight="1" x14ac:dyDescent="0.2">
      <c r="A149" s="183" t="s">
        <v>1052</v>
      </c>
      <c r="B149" s="152" t="s">
        <v>918</v>
      </c>
      <c r="C149" s="151" t="s">
        <v>1028</v>
      </c>
      <c r="D149" s="152" t="s">
        <v>1053</v>
      </c>
      <c r="E149" s="152" t="s">
        <v>68</v>
      </c>
      <c r="F149" s="154">
        <v>30</v>
      </c>
      <c r="G149" s="170"/>
      <c r="H149" s="184">
        <f t="shared" si="4"/>
        <v>0</v>
      </c>
      <c r="I149" s="161"/>
    </row>
    <row r="150" spans="1:9" ht="64.5" customHeight="1" x14ac:dyDescent="0.2">
      <c r="A150" s="185" t="s">
        <v>1054</v>
      </c>
      <c r="B150" s="152" t="s">
        <v>918</v>
      </c>
      <c r="C150" s="151" t="s">
        <v>909</v>
      </c>
      <c r="D150" s="152" t="s">
        <v>1055</v>
      </c>
      <c r="E150" s="152" t="s">
        <v>68</v>
      </c>
      <c r="F150" s="154">
        <v>70</v>
      </c>
      <c r="G150" s="170"/>
      <c r="H150" s="184">
        <f t="shared" si="4"/>
        <v>0</v>
      </c>
      <c r="I150" s="161"/>
    </row>
    <row r="151" spans="1:9" ht="81.75" customHeight="1" x14ac:dyDescent="0.2">
      <c r="A151" s="185" t="s">
        <v>1056</v>
      </c>
      <c r="B151" s="152" t="s">
        <v>918</v>
      </c>
      <c r="C151" s="151" t="s">
        <v>1021</v>
      </c>
      <c r="D151" s="152" t="s">
        <v>1280</v>
      </c>
      <c r="E151" s="152" t="s">
        <v>68</v>
      </c>
      <c r="F151" s="154">
        <v>300</v>
      </c>
      <c r="G151" s="170"/>
      <c r="H151" s="184">
        <f t="shared" si="4"/>
        <v>0</v>
      </c>
      <c r="I151" s="161"/>
    </row>
    <row r="152" spans="1:9" ht="54" customHeight="1" x14ac:dyDescent="0.2">
      <c r="A152" s="185" t="s">
        <v>1057</v>
      </c>
      <c r="B152" s="152" t="s">
        <v>918</v>
      </c>
      <c r="C152" s="151" t="s">
        <v>1051</v>
      </c>
      <c r="D152" s="152" t="s">
        <v>1281</v>
      </c>
      <c r="E152" s="152" t="s">
        <v>88</v>
      </c>
      <c r="F152" s="168">
        <v>2</v>
      </c>
      <c r="G152" s="170"/>
      <c r="H152" s="184">
        <f t="shared" si="4"/>
        <v>0</v>
      </c>
      <c r="I152" s="161"/>
    </row>
    <row r="153" spans="1:9" ht="36.75" customHeight="1" x14ac:dyDescent="0.2">
      <c r="A153" s="185" t="s">
        <v>1058</v>
      </c>
      <c r="B153" s="152" t="s">
        <v>918</v>
      </c>
      <c r="C153" s="151" t="s">
        <v>745</v>
      </c>
      <c r="D153" s="152" t="s">
        <v>746</v>
      </c>
      <c r="E153" s="152" t="s">
        <v>649</v>
      </c>
      <c r="F153" s="154">
        <v>4</v>
      </c>
      <c r="G153" s="170"/>
      <c r="H153" s="184">
        <f t="shared" si="4"/>
        <v>0</v>
      </c>
      <c r="I153" s="161"/>
    </row>
    <row r="154" spans="1:9" ht="22.5" customHeight="1" x14ac:dyDescent="0.2">
      <c r="A154" s="211">
        <v>2.7</v>
      </c>
      <c r="B154" s="212"/>
      <c r="C154" s="213" t="s">
        <v>916</v>
      </c>
      <c r="D154" s="288" t="s">
        <v>807</v>
      </c>
      <c r="E154" s="289"/>
      <c r="F154" s="289"/>
      <c r="G154" s="290"/>
      <c r="H154" s="214">
        <f>SUM($H$155:$H$171)</f>
        <v>0</v>
      </c>
      <c r="I154" s="164"/>
    </row>
    <row r="155" spans="1:9" ht="27.75" customHeight="1" x14ac:dyDescent="0.2">
      <c r="A155" s="183" t="s">
        <v>1059</v>
      </c>
      <c r="B155" s="152" t="s">
        <v>918</v>
      </c>
      <c r="C155" s="151" t="s">
        <v>875</v>
      </c>
      <c r="D155" s="152" t="s">
        <v>1282</v>
      </c>
      <c r="E155" s="152" t="s">
        <v>877</v>
      </c>
      <c r="F155" s="154">
        <v>5.0000000000000001E-3</v>
      </c>
      <c r="G155" s="170"/>
      <c r="H155" s="184">
        <f t="shared" si="4"/>
        <v>0</v>
      </c>
      <c r="I155" s="164"/>
    </row>
    <row r="156" spans="1:9" ht="33.75" customHeight="1" x14ac:dyDescent="0.2">
      <c r="A156" s="183" t="s">
        <v>1060</v>
      </c>
      <c r="B156" s="152" t="s">
        <v>918</v>
      </c>
      <c r="C156" s="151" t="s">
        <v>1061</v>
      </c>
      <c r="D156" s="152" t="s">
        <v>1062</v>
      </c>
      <c r="E156" s="152" t="s">
        <v>1063</v>
      </c>
      <c r="F156" s="154">
        <v>1</v>
      </c>
      <c r="G156" s="170"/>
      <c r="H156" s="184">
        <f t="shared" si="4"/>
        <v>0</v>
      </c>
      <c r="I156" s="164"/>
    </row>
    <row r="157" spans="1:9" ht="45.75" customHeight="1" x14ac:dyDescent="0.2">
      <c r="A157" s="183" t="s">
        <v>1064</v>
      </c>
      <c r="B157" s="152" t="s">
        <v>918</v>
      </c>
      <c r="C157" s="151" t="s">
        <v>1065</v>
      </c>
      <c r="D157" s="152" t="s">
        <v>1283</v>
      </c>
      <c r="E157" s="152" t="s">
        <v>88</v>
      </c>
      <c r="F157" s="168">
        <v>1</v>
      </c>
      <c r="G157" s="170"/>
      <c r="H157" s="184">
        <f t="shared" si="4"/>
        <v>0</v>
      </c>
      <c r="I157" s="161"/>
    </row>
    <row r="158" spans="1:9" ht="36" customHeight="1" x14ac:dyDescent="0.2">
      <c r="A158" s="183" t="s">
        <v>1066</v>
      </c>
      <c r="B158" s="152" t="s">
        <v>918</v>
      </c>
      <c r="C158" s="151" t="s">
        <v>1067</v>
      </c>
      <c r="D158" s="152" t="s">
        <v>1284</v>
      </c>
      <c r="E158" s="152" t="s">
        <v>88</v>
      </c>
      <c r="F158" s="154">
        <v>1</v>
      </c>
      <c r="G158" s="170"/>
      <c r="H158" s="184">
        <f t="shared" si="4"/>
        <v>0</v>
      </c>
      <c r="I158" s="161"/>
    </row>
    <row r="159" spans="1:9" ht="36.75" customHeight="1" x14ac:dyDescent="0.2">
      <c r="A159" s="183" t="s">
        <v>1068</v>
      </c>
      <c r="B159" s="152" t="s">
        <v>918</v>
      </c>
      <c r="C159" s="151" t="s">
        <v>1069</v>
      </c>
      <c r="D159" s="152" t="s">
        <v>1285</v>
      </c>
      <c r="E159" s="152" t="s">
        <v>88</v>
      </c>
      <c r="F159" s="154">
        <v>4</v>
      </c>
      <c r="G159" s="170"/>
      <c r="H159" s="184">
        <f t="shared" si="4"/>
        <v>0</v>
      </c>
      <c r="I159" s="161"/>
    </row>
    <row r="160" spans="1:9" ht="22.5" customHeight="1" x14ac:dyDescent="0.2">
      <c r="A160" s="183" t="s">
        <v>1070</v>
      </c>
      <c r="B160" s="152" t="s">
        <v>918</v>
      </c>
      <c r="C160" s="151" t="s">
        <v>1071</v>
      </c>
      <c r="D160" s="152" t="s">
        <v>1072</v>
      </c>
      <c r="E160" s="152" t="s">
        <v>88</v>
      </c>
      <c r="F160" s="154">
        <v>1</v>
      </c>
      <c r="G160" s="170"/>
      <c r="H160" s="184">
        <f t="shared" si="4"/>
        <v>0</v>
      </c>
      <c r="I160" s="164"/>
    </row>
    <row r="161" spans="1:9" ht="22.5" customHeight="1" x14ac:dyDescent="0.2">
      <c r="A161" s="183" t="s">
        <v>1073</v>
      </c>
      <c r="B161" s="152" t="s">
        <v>918</v>
      </c>
      <c r="C161" s="151" t="s">
        <v>1071</v>
      </c>
      <c r="D161" s="152" t="s">
        <v>1074</v>
      </c>
      <c r="E161" s="152" t="s">
        <v>88</v>
      </c>
      <c r="F161" s="154">
        <v>1</v>
      </c>
      <c r="G161" s="170"/>
      <c r="H161" s="184">
        <f t="shared" si="4"/>
        <v>0</v>
      </c>
      <c r="I161" s="164"/>
    </row>
    <row r="162" spans="1:9" ht="36" customHeight="1" x14ac:dyDescent="0.2">
      <c r="A162" s="183" t="s">
        <v>1075</v>
      </c>
      <c r="B162" s="152" t="s">
        <v>918</v>
      </c>
      <c r="C162" s="151" t="s">
        <v>1076</v>
      </c>
      <c r="D162" s="152" t="s">
        <v>1286</v>
      </c>
      <c r="E162" s="152" t="s">
        <v>1077</v>
      </c>
      <c r="F162" s="154">
        <v>4</v>
      </c>
      <c r="G162" s="170"/>
      <c r="H162" s="184">
        <f t="shared" si="4"/>
        <v>0</v>
      </c>
      <c r="I162" s="161"/>
    </row>
    <row r="163" spans="1:9" ht="45.75" customHeight="1" x14ac:dyDescent="0.2">
      <c r="A163" s="183" t="s">
        <v>1078</v>
      </c>
      <c r="B163" s="152" t="s">
        <v>918</v>
      </c>
      <c r="C163" s="151" t="s">
        <v>975</v>
      </c>
      <c r="D163" s="152" t="s">
        <v>976</v>
      </c>
      <c r="E163" s="152" t="s">
        <v>88</v>
      </c>
      <c r="F163" s="154">
        <v>4</v>
      </c>
      <c r="G163" s="170"/>
      <c r="H163" s="184">
        <f t="shared" si="4"/>
        <v>0</v>
      </c>
      <c r="I163" s="161"/>
    </row>
    <row r="164" spans="1:9" ht="33.75" customHeight="1" x14ac:dyDescent="0.2">
      <c r="A164" s="185" t="s">
        <v>1079</v>
      </c>
      <c r="B164" s="152" t="s">
        <v>918</v>
      </c>
      <c r="C164" s="151" t="s">
        <v>1080</v>
      </c>
      <c r="D164" s="152" t="s">
        <v>1081</v>
      </c>
      <c r="E164" s="155" t="s">
        <v>1315</v>
      </c>
      <c r="F164" s="154">
        <v>1.8</v>
      </c>
      <c r="G164" s="170"/>
      <c r="H164" s="184">
        <f t="shared" si="4"/>
        <v>0</v>
      </c>
      <c r="I164" s="164"/>
    </row>
    <row r="165" spans="1:9" ht="27.75" customHeight="1" x14ac:dyDescent="0.2">
      <c r="A165" s="185" t="s">
        <v>1082</v>
      </c>
      <c r="B165" s="152" t="s">
        <v>918</v>
      </c>
      <c r="C165" s="151" t="s">
        <v>890</v>
      </c>
      <c r="D165" s="152" t="s">
        <v>1254</v>
      </c>
      <c r="E165" s="152" t="s">
        <v>68</v>
      </c>
      <c r="F165" s="154">
        <v>5</v>
      </c>
      <c r="G165" s="170"/>
      <c r="H165" s="184">
        <f t="shared" si="4"/>
        <v>0</v>
      </c>
      <c r="I165" s="164"/>
    </row>
    <row r="166" spans="1:9" ht="28.5" customHeight="1" x14ac:dyDescent="0.2">
      <c r="A166" s="185" t="s">
        <v>1083</v>
      </c>
      <c r="B166" s="152" t="s">
        <v>918</v>
      </c>
      <c r="C166" s="151" t="s">
        <v>897</v>
      </c>
      <c r="D166" s="152" t="s">
        <v>898</v>
      </c>
      <c r="E166" s="152" t="s">
        <v>88</v>
      </c>
      <c r="F166" s="168">
        <v>1</v>
      </c>
      <c r="G166" s="170"/>
      <c r="H166" s="184">
        <f t="shared" si="4"/>
        <v>0</v>
      </c>
      <c r="I166" s="164"/>
    </row>
    <row r="167" spans="1:9" ht="27" customHeight="1" x14ac:dyDescent="0.2">
      <c r="A167" s="185" t="s">
        <v>1084</v>
      </c>
      <c r="B167" s="152" t="s">
        <v>918</v>
      </c>
      <c r="C167" s="151" t="s">
        <v>1085</v>
      </c>
      <c r="D167" s="152" t="s">
        <v>1086</v>
      </c>
      <c r="E167" s="155" t="s">
        <v>1315</v>
      </c>
      <c r="F167" s="154">
        <v>1.4</v>
      </c>
      <c r="G167" s="170"/>
      <c r="H167" s="184">
        <f t="shared" si="4"/>
        <v>0</v>
      </c>
      <c r="I167" s="164"/>
    </row>
    <row r="168" spans="1:9" ht="27" customHeight="1" x14ac:dyDescent="0.2">
      <c r="A168" s="185" t="s">
        <v>1087</v>
      </c>
      <c r="B168" s="152" t="s">
        <v>918</v>
      </c>
      <c r="C168" s="151" t="s">
        <v>903</v>
      </c>
      <c r="D168" s="152" t="s">
        <v>1256</v>
      </c>
      <c r="E168" s="155" t="s">
        <v>1315</v>
      </c>
      <c r="F168" s="154">
        <v>0.4</v>
      </c>
      <c r="G168" s="170"/>
      <c r="H168" s="184">
        <f t="shared" si="4"/>
        <v>0</v>
      </c>
      <c r="I168" s="164"/>
    </row>
    <row r="169" spans="1:9" ht="28.5" customHeight="1" x14ac:dyDescent="0.2">
      <c r="A169" s="185" t="s">
        <v>1088</v>
      </c>
      <c r="B169" s="152" t="s">
        <v>918</v>
      </c>
      <c r="C169" s="151" t="s">
        <v>733</v>
      </c>
      <c r="D169" s="152" t="s">
        <v>1089</v>
      </c>
      <c r="E169" s="152" t="s">
        <v>68</v>
      </c>
      <c r="F169" s="154">
        <v>10</v>
      </c>
      <c r="G169" s="170"/>
      <c r="H169" s="184">
        <f t="shared" si="4"/>
        <v>0</v>
      </c>
      <c r="I169" s="164"/>
    </row>
    <row r="170" spans="1:9" ht="54.75" customHeight="1" x14ac:dyDescent="0.2">
      <c r="A170" s="185" t="s">
        <v>1090</v>
      </c>
      <c r="B170" s="152" t="s">
        <v>918</v>
      </c>
      <c r="C170" s="151" t="s">
        <v>1051</v>
      </c>
      <c r="D170" s="152" t="s">
        <v>1281</v>
      </c>
      <c r="E170" s="152" t="s">
        <v>88</v>
      </c>
      <c r="F170" s="168">
        <v>1</v>
      </c>
      <c r="G170" s="170"/>
      <c r="H170" s="184">
        <f t="shared" si="4"/>
        <v>0</v>
      </c>
      <c r="I170" s="161"/>
    </row>
    <row r="171" spans="1:9" ht="22.5" customHeight="1" x14ac:dyDescent="0.2">
      <c r="A171" s="185" t="s">
        <v>1091</v>
      </c>
      <c r="B171" s="152" t="s">
        <v>918</v>
      </c>
      <c r="C171" s="151" t="s">
        <v>745</v>
      </c>
      <c r="D171" s="152" t="s">
        <v>746</v>
      </c>
      <c r="E171" s="152" t="s">
        <v>649</v>
      </c>
      <c r="F171" s="154">
        <v>1</v>
      </c>
      <c r="G171" s="170"/>
      <c r="H171" s="184">
        <f t="shared" si="4"/>
        <v>0</v>
      </c>
      <c r="I171" s="164"/>
    </row>
    <row r="172" spans="1:9" ht="22.5" customHeight="1" x14ac:dyDescent="0.2">
      <c r="A172" s="211">
        <v>2.8</v>
      </c>
      <c r="B172" s="212"/>
      <c r="C172" s="213" t="s">
        <v>916</v>
      </c>
      <c r="D172" s="288" t="s">
        <v>809</v>
      </c>
      <c r="E172" s="289"/>
      <c r="F172" s="289"/>
      <c r="G172" s="290"/>
      <c r="H172" s="214">
        <f>SUM($H$173:$H$180)</f>
        <v>0</v>
      </c>
      <c r="I172" s="164"/>
    </row>
    <row r="173" spans="1:9" ht="36.75" customHeight="1" x14ac:dyDescent="0.2">
      <c r="A173" s="183" t="s">
        <v>1092</v>
      </c>
      <c r="B173" s="152" t="s">
        <v>918</v>
      </c>
      <c r="C173" s="151" t="s">
        <v>1093</v>
      </c>
      <c r="D173" s="152" t="s">
        <v>1094</v>
      </c>
      <c r="E173" s="152" t="s">
        <v>398</v>
      </c>
      <c r="F173" s="168">
        <v>40</v>
      </c>
      <c r="G173" s="170"/>
      <c r="H173" s="184">
        <f t="shared" si="4"/>
        <v>0</v>
      </c>
      <c r="I173" s="161"/>
    </row>
    <row r="174" spans="1:9" ht="36" customHeight="1" x14ac:dyDescent="0.2">
      <c r="A174" s="183" t="s">
        <v>1095</v>
      </c>
      <c r="B174" s="152" t="s">
        <v>918</v>
      </c>
      <c r="C174" s="151" t="s">
        <v>1096</v>
      </c>
      <c r="D174" s="152" t="s">
        <v>1097</v>
      </c>
      <c r="E174" s="152" t="s">
        <v>88</v>
      </c>
      <c r="F174" s="154">
        <v>11</v>
      </c>
      <c r="G174" s="170"/>
      <c r="H174" s="184">
        <f t="shared" si="4"/>
        <v>0</v>
      </c>
      <c r="I174" s="161"/>
    </row>
    <row r="175" spans="1:9" ht="36.75" customHeight="1" x14ac:dyDescent="0.2">
      <c r="A175" s="183" t="s">
        <v>1098</v>
      </c>
      <c r="B175" s="152" t="s">
        <v>918</v>
      </c>
      <c r="C175" s="151" t="s">
        <v>1099</v>
      </c>
      <c r="D175" s="152" t="s">
        <v>1287</v>
      </c>
      <c r="E175" s="152" t="s">
        <v>398</v>
      </c>
      <c r="F175" s="168">
        <v>11</v>
      </c>
      <c r="G175" s="170"/>
      <c r="H175" s="184">
        <f t="shared" si="4"/>
        <v>0</v>
      </c>
      <c r="I175" s="161"/>
    </row>
    <row r="176" spans="1:9" ht="33.75" customHeight="1" x14ac:dyDescent="0.2">
      <c r="A176" s="183" t="s">
        <v>1100</v>
      </c>
      <c r="B176" s="152" t="s">
        <v>918</v>
      </c>
      <c r="C176" s="151" t="s">
        <v>1101</v>
      </c>
      <c r="D176" s="152" t="s">
        <v>1102</v>
      </c>
      <c r="E176" s="152" t="s">
        <v>68</v>
      </c>
      <c r="F176" s="154">
        <v>110</v>
      </c>
      <c r="G176" s="170"/>
      <c r="H176" s="184">
        <f t="shared" si="4"/>
        <v>0</v>
      </c>
      <c r="I176" s="164"/>
    </row>
    <row r="177" spans="1:9" ht="45.75" customHeight="1" x14ac:dyDescent="0.2">
      <c r="A177" s="183" t="s">
        <v>1103</v>
      </c>
      <c r="B177" s="152" t="s">
        <v>918</v>
      </c>
      <c r="C177" s="151" t="s">
        <v>736</v>
      </c>
      <c r="D177" s="152" t="s">
        <v>1104</v>
      </c>
      <c r="E177" s="152" t="s">
        <v>88</v>
      </c>
      <c r="F177" s="168">
        <v>1</v>
      </c>
      <c r="G177" s="170"/>
      <c r="H177" s="184">
        <f t="shared" si="4"/>
        <v>0</v>
      </c>
      <c r="I177" s="161"/>
    </row>
    <row r="178" spans="1:9" ht="22.5" customHeight="1" x14ac:dyDescent="0.2">
      <c r="A178" s="183" t="s">
        <v>1105</v>
      </c>
      <c r="B178" s="152" t="s">
        <v>918</v>
      </c>
      <c r="C178" s="151" t="s">
        <v>981</v>
      </c>
      <c r="D178" s="152" t="s">
        <v>1106</v>
      </c>
      <c r="E178" s="152" t="s">
        <v>983</v>
      </c>
      <c r="F178" s="168">
        <v>5</v>
      </c>
      <c r="G178" s="170"/>
      <c r="H178" s="184">
        <f t="shared" si="4"/>
        <v>0</v>
      </c>
      <c r="I178" s="164"/>
    </row>
    <row r="179" spans="1:9" ht="27" customHeight="1" x14ac:dyDescent="0.2">
      <c r="A179" s="183" t="s">
        <v>1107</v>
      </c>
      <c r="B179" s="152" t="s">
        <v>918</v>
      </c>
      <c r="C179" s="151" t="s">
        <v>985</v>
      </c>
      <c r="D179" s="152" t="s">
        <v>1288</v>
      </c>
      <c r="E179" s="152" t="s">
        <v>983</v>
      </c>
      <c r="F179" s="154">
        <v>120</v>
      </c>
      <c r="G179" s="170"/>
      <c r="H179" s="184">
        <f t="shared" si="4"/>
        <v>0</v>
      </c>
      <c r="I179" s="164"/>
    </row>
    <row r="180" spans="1:9" ht="22.5" customHeight="1" x14ac:dyDescent="0.2">
      <c r="A180" s="183" t="s">
        <v>1108</v>
      </c>
      <c r="B180" s="152" t="s">
        <v>918</v>
      </c>
      <c r="C180" s="151" t="s">
        <v>745</v>
      </c>
      <c r="D180" s="152" t="s">
        <v>746</v>
      </c>
      <c r="E180" s="152" t="s">
        <v>649</v>
      </c>
      <c r="F180" s="154">
        <v>1</v>
      </c>
      <c r="G180" s="170"/>
      <c r="H180" s="184">
        <f t="shared" si="4"/>
        <v>0</v>
      </c>
      <c r="I180" s="164"/>
    </row>
    <row r="181" spans="1:9" ht="22.5" customHeight="1" x14ac:dyDescent="0.2">
      <c r="A181" s="211">
        <v>2.9</v>
      </c>
      <c r="B181" s="212"/>
      <c r="C181" s="213" t="s">
        <v>916</v>
      </c>
      <c r="D181" s="288" t="s">
        <v>811</v>
      </c>
      <c r="E181" s="289"/>
      <c r="F181" s="289"/>
      <c r="G181" s="290"/>
      <c r="H181" s="214">
        <f>SUM(H182:H211)</f>
        <v>0</v>
      </c>
      <c r="I181" s="164"/>
    </row>
    <row r="182" spans="1:9" ht="54" customHeight="1" x14ac:dyDescent="0.2">
      <c r="A182" s="183" t="s">
        <v>1109</v>
      </c>
      <c r="B182" s="152" t="s">
        <v>918</v>
      </c>
      <c r="C182" s="151" t="s">
        <v>1110</v>
      </c>
      <c r="D182" s="152" t="s">
        <v>1289</v>
      </c>
      <c r="E182" s="152" t="s">
        <v>88</v>
      </c>
      <c r="F182" s="154">
        <v>1</v>
      </c>
      <c r="G182" s="170"/>
      <c r="H182" s="184">
        <f t="shared" si="4"/>
        <v>0</v>
      </c>
      <c r="I182" s="161"/>
    </row>
    <row r="183" spans="1:9" ht="54.75" customHeight="1" x14ac:dyDescent="0.2">
      <c r="A183" s="183" t="s">
        <v>1111</v>
      </c>
      <c r="B183" s="152" t="s">
        <v>918</v>
      </c>
      <c r="C183" s="151" t="s">
        <v>1112</v>
      </c>
      <c r="D183" s="152" t="s">
        <v>1113</v>
      </c>
      <c r="E183" s="152" t="s">
        <v>88</v>
      </c>
      <c r="F183" s="154">
        <v>1</v>
      </c>
      <c r="G183" s="170"/>
      <c r="H183" s="184">
        <f t="shared" si="4"/>
        <v>0</v>
      </c>
      <c r="I183" s="161"/>
    </row>
    <row r="184" spans="1:9" ht="54" customHeight="1" x14ac:dyDescent="0.2">
      <c r="A184" s="183" t="s">
        <v>1114</v>
      </c>
      <c r="B184" s="152" t="s">
        <v>918</v>
      </c>
      <c r="C184" s="151" t="s">
        <v>1115</v>
      </c>
      <c r="D184" s="152" t="s">
        <v>1290</v>
      </c>
      <c r="E184" s="152" t="s">
        <v>88</v>
      </c>
      <c r="F184" s="154">
        <v>1</v>
      </c>
      <c r="G184" s="170"/>
      <c r="H184" s="184">
        <f t="shared" si="4"/>
        <v>0</v>
      </c>
      <c r="I184" s="161"/>
    </row>
    <row r="185" spans="1:9" ht="37.5" customHeight="1" x14ac:dyDescent="0.2">
      <c r="A185" s="183" t="s">
        <v>1116</v>
      </c>
      <c r="B185" s="152" t="s">
        <v>918</v>
      </c>
      <c r="C185" s="151" t="s">
        <v>1117</v>
      </c>
      <c r="D185" s="152" t="s">
        <v>1291</v>
      </c>
      <c r="E185" s="152" t="s">
        <v>88</v>
      </c>
      <c r="F185" s="154">
        <v>4</v>
      </c>
      <c r="G185" s="170"/>
      <c r="H185" s="184">
        <f t="shared" si="4"/>
        <v>0</v>
      </c>
      <c r="I185" s="161"/>
    </row>
    <row r="186" spans="1:9" ht="33.75" customHeight="1" x14ac:dyDescent="0.2">
      <c r="A186" s="183" t="s">
        <v>1118</v>
      </c>
      <c r="B186" s="152" t="s">
        <v>918</v>
      </c>
      <c r="C186" s="151" t="s">
        <v>1119</v>
      </c>
      <c r="D186" s="152" t="s">
        <v>1292</v>
      </c>
      <c r="E186" s="152" t="s">
        <v>88</v>
      </c>
      <c r="F186" s="154">
        <v>4</v>
      </c>
      <c r="G186" s="170"/>
      <c r="H186" s="184">
        <f t="shared" si="4"/>
        <v>0</v>
      </c>
      <c r="I186" s="164"/>
    </row>
    <row r="187" spans="1:9" ht="54" customHeight="1" x14ac:dyDescent="0.2">
      <c r="A187" s="183" t="s">
        <v>1120</v>
      </c>
      <c r="B187" s="152" t="s">
        <v>918</v>
      </c>
      <c r="C187" s="151" t="s">
        <v>892</v>
      </c>
      <c r="D187" s="152" t="s">
        <v>1121</v>
      </c>
      <c r="E187" s="152" t="s">
        <v>68</v>
      </c>
      <c r="F187" s="154">
        <v>410</v>
      </c>
      <c r="G187" s="170"/>
      <c r="H187" s="184">
        <f t="shared" si="4"/>
        <v>0</v>
      </c>
      <c r="I187" s="161"/>
    </row>
    <row r="188" spans="1:9" ht="45.75" customHeight="1" x14ac:dyDescent="0.2">
      <c r="A188" s="183" t="s">
        <v>1122</v>
      </c>
      <c r="B188" s="152" t="s">
        <v>918</v>
      </c>
      <c r="C188" s="151" t="s">
        <v>1123</v>
      </c>
      <c r="D188" s="152" t="s">
        <v>1124</v>
      </c>
      <c r="E188" s="152" t="s">
        <v>68</v>
      </c>
      <c r="F188" s="154">
        <v>550</v>
      </c>
      <c r="G188" s="170"/>
      <c r="H188" s="184">
        <f t="shared" si="4"/>
        <v>0</v>
      </c>
      <c r="I188" s="161"/>
    </row>
    <row r="189" spans="1:9" ht="33.75" customHeight="1" x14ac:dyDescent="0.2">
      <c r="A189" s="183" t="s">
        <v>1125</v>
      </c>
      <c r="B189" s="152" t="s">
        <v>918</v>
      </c>
      <c r="C189" s="151" t="s">
        <v>1126</v>
      </c>
      <c r="D189" s="152" t="s">
        <v>1293</v>
      </c>
      <c r="E189" s="152" t="s">
        <v>88</v>
      </c>
      <c r="F189" s="154">
        <v>4</v>
      </c>
      <c r="G189" s="170"/>
      <c r="H189" s="184">
        <f t="shared" si="4"/>
        <v>0</v>
      </c>
      <c r="I189" s="164"/>
    </row>
    <row r="190" spans="1:9" ht="33.75" customHeight="1" x14ac:dyDescent="0.2">
      <c r="A190" s="183" t="s">
        <v>1127</v>
      </c>
      <c r="B190" s="152" t="s">
        <v>918</v>
      </c>
      <c r="C190" s="151" t="s">
        <v>1128</v>
      </c>
      <c r="D190" s="152" t="s">
        <v>1294</v>
      </c>
      <c r="E190" s="152" t="s">
        <v>88</v>
      </c>
      <c r="F190" s="154">
        <v>4</v>
      </c>
      <c r="G190" s="170"/>
      <c r="H190" s="184">
        <f t="shared" si="4"/>
        <v>0</v>
      </c>
      <c r="I190" s="164"/>
    </row>
    <row r="191" spans="1:9" ht="33.75" customHeight="1" x14ac:dyDescent="0.2">
      <c r="A191" s="185" t="s">
        <v>1129</v>
      </c>
      <c r="B191" s="152" t="s">
        <v>918</v>
      </c>
      <c r="C191" s="151" t="s">
        <v>1130</v>
      </c>
      <c r="D191" s="152" t="s">
        <v>1295</v>
      </c>
      <c r="E191" s="152" t="s">
        <v>88</v>
      </c>
      <c r="F191" s="154">
        <v>4</v>
      </c>
      <c r="G191" s="170"/>
      <c r="H191" s="184">
        <f t="shared" si="4"/>
        <v>0</v>
      </c>
      <c r="I191" s="164"/>
    </row>
    <row r="192" spans="1:9" ht="33.75" customHeight="1" x14ac:dyDescent="0.2">
      <c r="A192" s="185" t="s">
        <v>1131</v>
      </c>
      <c r="B192" s="152" t="s">
        <v>918</v>
      </c>
      <c r="C192" s="151" t="s">
        <v>1128</v>
      </c>
      <c r="D192" s="152" t="s">
        <v>1296</v>
      </c>
      <c r="E192" s="152" t="s">
        <v>88</v>
      </c>
      <c r="F192" s="154">
        <v>4</v>
      </c>
      <c r="G192" s="170"/>
      <c r="H192" s="184">
        <f t="shared" si="4"/>
        <v>0</v>
      </c>
      <c r="I192" s="164"/>
    </row>
    <row r="193" spans="1:9" ht="33.75" customHeight="1" x14ac:dyDescent="0.2">
      <c r="A193" s="185" t="s">
        <v>1132</v>
      </c>
      <c r="B193" s="152" t="s">
        <v>918</v>
      </c>
      <c r="C193" s="151" t="s">
        <v>1130</v>
      </c>
      <c r="D193" s="152" t="s">
        <v>1297</v>
      </c>
      <c r="E193" s="152" t="s">
        <v>88</v>
      </c>
      <c r="F193" s="154">
        <v>4</v>
      </c>
      <c r="G193" s="170"/>
      <c r="H193" s="184">
        <f t="shared" si="4"/>
        <v>0</v>
      </c>
      <c r="I193" s="164"/>
    </row>
    <row r="194" spans="1:9" ht="54" customHeight="1" x14ac:dyDescent="0.2">
      <c r="A194" s="185" t="s">
        <v>1133</v>
      </c>
      <c r="B194" s="152" t="s">
        <v>918</v>
      </c>
      <c r="C194" s="151" t="s">
        <v>1134</v>
      </c>
      <c r="D194" s="152" t="s">
        <v>1298</v>
      </c>
      <c r="E194" s="152" t="s">
        <v>88</v>
      </c>
      <c r="F194" s="154">
        <v>1</v>
      </c>
      <c r="G194" s="170"/>
      <c r="H194" s="184">
        <f t="shared" si="4"/>
        <v>0</v>
      </c>
      <c r="I194" s="161"/>
    </row>
    <row r="195" spans="1:9" ht="28.5" customHeight="1" x14ac:dyDescent="0.2">
      <c r="A195" s="185" t="s">
        <v>1135</v>
      </c>
      <c r="B195" s="152" t="s">
        <v>918</v>
      </c>
      <c r="C195" s="151" t="s">
        <v>1136</v>
      </c>
      <c r="D195" s="152" t="s">
        <v>1299</v>
      </c>
      <c r="E195" s="152" t="s">
        <v>88</v>
      </c>
      <c r="F195" s="154">
        <v>1</v>
      </c>
      <c r="G195" s="170"/>
      <c r="H195" s="184">
        <f t="shared" si="4"/>
        <v>0</v>
      </c>
      <c r="I195" s="164"/>
    </row>
    <row r="196" spans="1:9" ht="54" customHeight="1" x14ac:dyDescent="0.2">
      <c r="A196" s="185" t="s">
        <v>1137</v>
      </c>
      <c r="B196" s="152" t="s">
        <v>918</v>
      </c>
      <c r="C196" s="151" t="s">
        <v>1134</v>
      </c>
      <c r="D196" s="152" t="s">
        <v>1300</v>
      </c>
      <c r="E196" s="152" t="s">
        <v>88</v>
      </c>
      <c r="F196" s="154">
        <v>1</v>
      </c>
      <c r="G196" s="170"/>
      <c r="H196" s="184">
        <f t="shared" si="4"/>
        <v>0</v>
      </c>
      <c r="I196" s="161"/>
    </row>
    <row r="197" spans="1:9" ht="28.5" customHeight="1" x14ac:dyDescent="0.2">
      <c r="A197" s="185" t="s">
        <v>1138</v>
      </c>
      <c r="B197" s="152" t="s">
        <v>918</v>
      </c>
      <c r="C197" s="151" t="s">
        <v>1139</v>
      </c>
      <c r="D197" s="152" t="s">
        <v>1301</v>
      </c>
      <c r="E197" s="152" t="s">
        <v>88</v>
      </c>
      <c r="F197" s="154">
        <v>1</v>
      </c>
      <c r="G197" s="170"/>
      <c r="H197" s="184">
        <f t="shared" si="4"/>
        <v>0</v>
      </c>
      <c r="I197" s="164"/>
    </row>
    <row r="198" spans="1:9" ht="54" customHeight="1" x14ac:dyDescent="0.2">
      <c r="A198" s="185" t="s">
        <v>1140</v>
      </c>
      <c r="B198" s="152" t="s">
        <v>918</v>
      </c>
      <c r="C198" s="151" t="s">
        <v>892</v>
      </c>
      <c r="D198" s="152" t="s">
        <v>1121</v>
      </c>
      <c r="E198" s="152" t="s">
        <v>68</v>
      </c>
      <c r="F198" s="154">
        <v>50</v>
      </c>
      <c r="G198" s="170"/>
      <c r="H198" s="184">
        <f t="shared" si="4"/>
        <v>0</v>
      </c>
      <c r="I198" s="161"/>
    </row>
    <row r="199" spans="1:9" ht="36.75" customHeight="1" x14ac:dyDescent="0.2">
      <c r="A199" s="185" t="s">
        <v>1141</v>
      </c>
      <c r="B199" s="152" t="s">
        <v>918</v>
      </c>
      <c r="C199" s="151" t="s">
        <v>1014</v>
      </c>
      <c r="D199" s="152" t="s">
        <v>1302</v>
      </c>
      <c r="E199" s="152" t="s">
        <v>68</v>
      </c>
      <c r="F199" s="154">
        <v>35</v>
      </c>
      <c r="G199" s="170"/>
      <c r="H199" s="184">
        <f t="shared" si="4"/>
        <v>0</v>
      </c>
      <c r="I199" s="161"/>
    </row>
    <row r="200" spans="1:9" ht="45" customHeight="1" x14ac:dyDescent="0.2">
      <c r="A200" s="185" t="s">
        <v>1142</v>
      </c>
      <c r="B200" s="152" t="s">
        <v>918</v>
      </c>
      <c r="C200" s="151" t="s">
        <v>895</v>
      </c>
      <c r="D200" s="152" t="s">
        <v>1270</v>
      </c>
      <c r="E200" s="152" t="s">
        <v>88</v>
      </c>
      <c r="F200" s="168">
        <v>1</v>
      </c>
      <c r="G200" s="170"/>
      <c r="H200" s="184">
        <f t="shared" si="4"/>
        <v>0</v>
      </c>
      <c r="I200" s="161"/>
    </row>
    <row r="201" spans="1:9" ht="54" customHeight="1" x14ac:dyDescent="0.2">
      <c r="A201" s="185" t="s">
        <v>1143</v>
      </c>
      <c r="B201" s="152" t="s">
        <v>918</v>
      </c>
      <c r="C201" s="151" t="s">
        <v>1144</v>
      </c>
      <c r="D201" s="152" t="s">
        <v>1303</v>
      </c>
      <c r="E201" s="152" t="s">
        <v>877</v>
      </c>
      <c r="F201" s="154">
        <v>0.22</v>
      </c>
      <c r="G201" s="170"/>
      <c r="H201" s="184">
        <f t="shared" si="4"/>
        <v>0</v>
      </c>
      <c r="I201" s="161"/>
    </row>
    <row r="202" spans="1:9" ht="28.5" customHeight="1" x14ac:dyDescent="0.2">
      <c r="A202" s="185" t="s">
        <v>1145</v>
      </c>
      <c r="B202" s="152" t="s">
        <v>918</v>
      </c>
      <c r="C202" s="151" t="s">
        <v>1146</v>
      </c>
      <c r="D202" s="152" t="s">
        <v>1304</v>
      </c>
      <c r="E202" s="152" t="s">
        <v>88</v>
      </c>
      <c r="F202" s="154">
        <v>2</v>
      </c>
      <c r="G202" s="170"/>
      <c r="H202" s="184">
        <f t="shared" si="4"/>
        <v>0</v>
      </c>
      <c r="I202" s="164"/>
    </row>
    <row r="203" spans="1:9" ht="27.75" customHeight="1" x14ac:dyDescent="0.2">
      <c r="A203" s="185" t="s">
        <v>1147</v>
      </c>
      <c r="B203" s="152" t="s">
        <v>918</v>
      </c>
      <c r="C203" s="151" t="s">
        <v>1148</v>
      </c>
      <c r="D203" s="152" t="s">
        <v>1305</v>
      </c>
      <c r="E203" s="152" t="s">
        <v>88</v>
      </c>
      <c r="F203" s="154">
        <v>2</v>
      </c>
      <c r="G203" s="170"/>
      <c r="H203" s="184">
        <f t="shared" ref="H203:H214" si="5">F203*G203</f>
        <v>0</v>
      </c>
      <c r="I203" s="164"/>
    </row>
    <row r="204" spans="1:9" ht="37.5" customHeight="1" x14ac:dyDescent="0.2">
      <c r="A204" s="185" t="s">
        <v>1149</v>
      </c>
      <c r="B204" s="152" t="s">
        <v>918</v>
      </c>
      <c r="C204" s="151" t="s">
        <v>1150</v>
      </c>
      <c r="D204" s="152" t="s">
        <v>1306</v>
      </c>
      <c r="E204" s="152" t="s">
        <v>398</v>
      </c>
      <c r="F204" s="154">
        <v>1</v>
      </c>
      <c r="G204" s="170"/>
      <c r="H204" s="184">
        <f t="shared" si="5"/>
        <v>0</v>
      </c>
      <c r="I204" s="161"/>
    </row>
    <row r="205" spans="1:9" ht="45" customHeight="1" x14ac:dyDescent="0.2">
      <c r="A205" s="185" t="s">
        <v>1151</v>
      </c>
      <c r="B205" s="152" t="s">
        <v>918</v>
      </c>
      <c r="C205" s="151" t="s">
        <v>1152</v>
      </c>
      <c r="D205" s="152" t="s">
        <v>1153</v>
      </c>
      <c r="E205" s="152" t="s">
        <v>68</v>
      </c>
      <c r="F205" s="154">
        <v>10</v>
      </c>
      <c r="G205" s="170"/>
      <c r="H205" s="184">
        <f t="shared" si="5"/>
        <v>0</v>
      </c>
      <c r="I205" s="161"/>
    </row>
    <row r="206" spans="1:9" ht="36.75" customHeight="1" x14ac:dyDescent="0.2">
      <c r="A206" s="185" t="s">
        <v>1154</v>
      </c>
      <c r="B206" s="152" t="s">
        <v>918</v>
      </c>
      <c r="C206" s="151" t="s">
        <v>1155</v>
      </c>
      <c r="D206" s="152" t="s">
        <v>1307</v>
      </c>
      <c r="E206" s="152" t="s">
        <v>88</v>
      </c>
      <c r="F206" s="154">
        <v>2</v>
      </c>
      <c r="G206" s="170"/>
      <c r="H206" s="184">
        <f t="shared" si="5"/>
        <v>0</v>
      </c>
      <c r="I206" s="161"/>
    </row>
    <row r="207" spans="1:9" ht="36" customHeight="1" x14ac:dyDescent="0.2">
      <c r="A207" s="185" t="s">
        <v>1156</v>
      </c>
      <c r="B207" s="152" t="s">
        <v>918</v>
      </c>
      <c r="C207" s="151" t="s">
        <v>1157</v>
      </c>
      <c r="D207" s="152" t="s">
        <v>1158</v>
      </c>
      <c r="E207" s="152" t="s">
        <v>1159</v>
      </c>
      <c r="F207" s="154">
        <v>6</v>
      </c>
      <c r="G207" s="170"/>
      <c r="H207" s="184">
        <f t="shared" si="5"/>
        <v>0</v>
      </c>
      <c r="I207" s="161"/>
    </row>
    <row r="208" spans="1:9" ht="28.5" customHeight="1" x14ac:dyDescent="0.2">
      <c r="A208" s="185" t="s">
        <v>1160</v>
      </c>
      <c r="B208" s="152" t="s">
        <v>918</v>
      </c>
      <c r="C208" s="151" t="s">
        <v>1157</v>
      </c>
      <c r="D208" s="152" t="s">
        <v>1161</v>
      </c>
      <c r="E208" s="152" t="s">
        <v>1159</v>
      </c>
      <c r="F208" s="168">
        <v>1</v>
      </c>
      <c r="G208" s="170"/>
      <c r="H208" s="184">
        <f t="shared" si="5"/>
        <v>0</v>
      </c>
      <c r="I208" s="164"/>
    </row>
    <row r="209" spans="1:9" ht="28.5" customHeight="1" x14ac:dyDescent="0.2">
      <c r="A209" s="185" t="s">
        <v>1162</v>
      </c>
      <c r="B209" s="152" t="s">
        <v>918</v>
      </c>
      <c r="C209" s="151" t="s">
        <v>1163</v>
      </c>
      <c r="D209" s="152" t="s">
        <v>1164</v>
      </c>
      <c r="E209" s="152" t="s">
        <v>1159</v>
      </c>
      <c r="F209" s="168">
        <v>7</v>
      </c>
      <c r="G209" s="170"/>
      <c r="H209" s="184">
        <f t="shared" si="5"/>
        <v>0</v>
      </c>
      <c r="I209" s="164"/>
    </row>
    <row r="210" spans="1:9" ht="36.75" customHeight="1" x14ac:dyDescent="0.2">
      <c r="A210" s="185" t="s">
        <v>1165</v>
      </c>
      <c r="B210" s="152" t="s">
        <v>918</v>
      </c>
      <c r="C210" s="151" t="s">
        <v>1166</v>
      </c>
      <c r="D210" s="152" t="s">
        <v>1167</v>
      </c>
      <c r="E210" s="152" t="s">
        <v>1168</v>
      </c>
      <c r="F210" s="154">
        <v>4</v>
      </c>
      <c r="G210" s="170"/>
      <c r="H210" s="184">
        <f t="shared" si="5"/>
        <v>0</v>
      </c>
      <c r="I210" s="161"/>
    </row>
    <row r="211" spans="1:9" ht="37.5" customHeight="1" x14ac:dyDescent="0.2">
      <c r="A211" s="185" t="s">
        <v>1169</v>
      </c>
      <c r="B211" s="152" t="s">
        <v>918</v>
      </c>
      <c r="C211" s="151" t="s">
        <v>1170</v>
      </c>
      <c r="D211" s="152" t="s">
        <v>1171</v>
      </c>
      <c r="E211" s="152" t="s">
        <v>103</v>
      </c>
      <c r="F211" s="168">
        <v>1</v>
      </c>
      <c r="G211" s="170"/>
      <c r="H211" s="184">
        <f t="shared" si="5"/>
        <v>0</v>
      </c>
      <c r="I211" s="161"/>
    </row>
    <row r="212" spans="1:9" ht="22.5" customHeight="1" x14ac:dyDescent="0.2">
      <c r="A212" s="217" t="s">
        <v>1172</v>
      </c>
      <c r="B212" s="212"/>
      <c r="C212" s="213" t="s">
        <v>916</v>
      </c>
      <c r="D212" s="288" t="s">
        <v>813</v>
      </c>
      <c r="E212" s="289"/>
      <c r="F212" s="289"/>
      <c r="G212" s="290"/>
      <c r="H212" s="214">
        <f>SUM(H213:H214)</f>
        <v>0</v>
      </c>
      <c r="I212" s="164"/>
    </row>
    <row r="213" spans="1:9" ht="33.75" customHeight="1" x14ac:dyDescent="0.2">
      <c r="A213" s="183" t="s">
        <v>1173</v>
      </c>
      <c r="B213" s="152" t="s">
        <v>918</v>
      </c>
      <c r="C213" s="151" t="s">
        <v>99</v>
      </c>
      <c r="D213" s="152" t="s">
        <v>1174</v>
      </c>
      <c r="E213" s="152" t="s">
        <v>398</v>
      </c>
      <c r="F213" s="168">
        <v>1</v>
      </c>
      <c r="G213" s="170"/>
      <c r="H213" s="184">
        <f t="shared" si="5"/>
        <v>0</v>
      </c>
      <c r="I213" s="164"/>
    </row>
    <row r="214" spans="1:9" ht="33.75" customHeight="1" x14ac:dyDescent="0.2">
      <c r="A214" s="183" t="s">
        <v>1175</v>
      </c>
      <c r="B214" s="152" t="s">
        <v>918</v>
      </c>
      <c r="C214" s="151" t="s">
        <v>99</v>
      </c>
      <c r="D214" s="152" t="s">
        <v>1176</v>
      </c>
      <c r="E214" s="152" t="s">
        <v>398</v>
      </c>
      <c r="F214" s="168">
        <v>1</v>
      </c>
      <c r="G214" s="170"/>
      <c r="H214" s="184">
        <f t="shared" si="5"/>
        <v>0</v>
      </c>
      <c r="I214" s="164"/>
    </row>
    <row r="215" spans="1:9" ht="22.5" customHeight="1" thickBot="1" x14ac:dyDescent="0.25">
      <c r="A215" s="297" t="s">
        <v>1308</v>
      </c>
      <c r="B215" s="298"/>
      <c r="C215" s="298"/>
      <c r="D215" s="298"/>
      <c r="E215" s="298"/>
      <c r="F215" s="298"/>
      <c r="G215" s="298"/>
      <c r="H215" s="299"/>
      <c r="I215" s="164"/>
    </row>
    <row r="216" spans="1:9" ht="22.5" customHeight="1" x14ac:dyDescent="0.2">
      <c r="A216" s="207">
        <v>3</v>
      </c>
      <c r="B216" s="208"/>
      <c r="C216" s="209" t="s">
        <v>825</v>
      </c>
      <c r="D216" s="294" t="s">
        <v>1309</v>
      </c>
      <c r="E216" s="295"/>
      <c r="F216" s="295"/>
      <c r="G216" s="296"/>
      <c r="H216" s="210">
        <f>H217+H232+H244</f>
        <v>0</v>
      </c>
      <c r="I216" s="164"/>
    </row>
    <row r="217" spans="1:9" ht="22.5" customHeight="1" x14ac:dyDescent="0.2">
      <c r="A217" s="211">
        <v>3.1</v>
      </c>
      <c r="B217" s="212"/>
      <c r="C217" s="213" t="s">
        <v>825</v>
      </c>
      <c r="D217" s="288" t="s">
        <v>816</v>
      </c>
      <c r="E217" s="289"/>
      <c r="F217" s="289"/>
      <c r="G217" s="290"/>
      <c r="H217" s="214">
        <f>SUM(H218:H231)</f>
        <v>0</v>
      </c>
      <c r="I217" s="164"/>
    </row>
    <row r="218" spans="1:9" ht="22.5" customHeight="1" x14ac:dyDescent="0.2">
      <c r="A218" s="183" t="s">
        <v>1177</v>
      </c>
      <c r="B218" s="152" t="s">
        <v>828</v>
      </c>
      <c r="C218" s="151" t="s">
        <v>875</v>
      </c>
      <c r="D218" s="152" t="s">
        <v>1310</v>
      </c>
      <c r="E218" s="152" t="s">
        <v>877</v>
      </c>
      <c r="F218" s="154" t="s">
        <v>1178</v>
      </c>
      <c r="G218" s="170"/>
      <c r="H218" s="184">
        <f t="shared" ref="H218:H257" si="6">F218*G218</f>
        <v>0</v>
      </c>
      <c r="I218" s="164"/>
    </row>
    <row r="219" spans="1:9" ht="36.75" customHeight="1" x14ac:dyDescent="0.2">
      <c r="A219" s="183" t="s">
        <v>1179</v>
      </c>
      <c r="B219" s="152" t="s">
        <v>828</v>
      </c>
      <c r="C219" s="151" t="s">
        <v>880</v>
      </c>
      <c r="D219" s="152" t="s">
        <v>997</v>
      </c>
      <c r="E219" s="152" t="s">
        <v>882</v>
      </c>
      <c r="F219" s="168">
        <v>2</v>
      </c>
      <c r="G219" s="170"/>
      <c r="H219" s="184">
        <f t="shared" si="6"/>
        <v>0</v>
      </c>
      <c r="I219" s="161"/>
    </row>
    <row r="220" spans="1:9" ht="45" customHeight="1" x14ac:dyDescent="0.2">
      <c r="A220" s="183" t="s">
        <v>1180</v>
      </c>
      <c r="B220" s="152" t="s">
        <v>828</v>
      </c>
      <c r="C220" s="151" t="s">
        <v>884</v>
      </c>
      <c r="D220" s="152" t="s">
        <v>885</v>
      </c>
      <c r="E220" s="152" t="s">
        <v>88</v>
      </c>
      <c r="F220" s="154">
        <v>2</v>
      </c>
      <c r="G220" s="170"/>
      <c r="H220" s="184">
        <f t="shared" si="6"/>
        <v>0</v>
      </c>
      <c r="I220" s="161"/>
    </row>
    <row r="221" spans="1:9" ht="33.75" customHeight="1" x14ac:dyDescent="0.2">
      <c r="A221" s="183" t="s">
        <v>1181</v>
      </c>
      <c r="B221" s="152" t="s">
        <v>828</v>
      </c>
      <c r="C221" s="151" t="s">
        <v>1080</v>
      </c>
      <c r="D221" s="152" t="s">
        <v>1081</v>
      </c>
      <c r="E221" s="155" t="s">
        <v>1315</v>
      </c>
      <c r="F221" s="154">
        <v>10.08</v>
      </c>
      <c r="G221" s="170"/>
      <c r="H221" s="184">
        <f t="shared" si="6"/>
        <v>0</v>
      </c>
      <c r="I221" s="164"/>
    </row>
    <row r="222" spans="1:9" ht="27.75" customHeight="1" x14ac:dyDescent="0.2">
      <c r="A222" s="183" t="s">
        <v>1182</v>
      </c>
      <c r="B222" s="152" t="s">
        <v>828</v>
      </c>
      <c r="C222" s="151" t="s">
        <v>890</v>
      </c>
      <c r="D222" s="152" t="s">
        <v>1254</v>
      </c>
      <c r="E222" s="152" t="s">
        <v>68</v>
      </c>
      <c r="F222" s="154">
        <v>28</v>
      </c>
      <c r="G222" s="170"/>
      <c r="H222" s="184">
        <f t="shared" si="6"/>
        <v>0</v>
      </c>
      <c r="I222" s="164"/>
    </row>
    <row r="223" spans="1:9" ht="36" customHeight="1" x14ac:dyDescent="0.2">
      <c r="A223" s="183" t="s">
        <v>1183</v>
      </c>
      <c r="B223" s="152" t="s">
        <v>828</v>
      </c>
      <c r="C223" s="151" t="s">
        <v>892</v>
      </c>
      <c r="D223" s="152" t="s">
        <v>1311</v>
      </c>
      <c r="E223" s="152" t="s">
        <v>68</v>
      </c>
      <c r="F223" s="154">
        <v>30</v>
      </c>
      <c r="G223" s="170"/>
      <c r="H223" s="184">
        <f t="shared" si="6"/>
        <v>0</v>
      </c>
      <c r="I223" s="161"/>
    </row>
    <row r="224" spans="1:9" ht="45" customHeight="1" x14ac:dyDescent="0.2">
      <c r="A224" s="183" t="s">
        <v>1184</v>
      </c>
      <c r="B224" s="152" t="s">
        <v>828</v>
      </c>
      <c r="C224" s="151" t="s">
        <v>895</v>
      </c>
      <c r="D224" s="152" t="s">
        <v>1270</v>
      </c>
      <c r="E224" s="152" t="s">
        <v>88</v>
      </c>
      <c r="F224" s="168">
        <v>2</v>
      </c>
      <c r="G224" s="170"/>
      <c r="H224" s="184">
        <f t="shared" si="6"/>
        <v>0</v>
      </c>
      <c r="I224" s="161"/>
    </row>
    <row r="225" spans="1:9" ht="33.75" customHeight="1" x14ac:dyDescent="0.2">
      <c r="A225" s="183" t="s">
        <v>1185</v>
      </c>
      <c r="B225" s="152" t="s">
        <v>828</v>
      </c>
      <c r="C225" s="151" t="s">
        <v>1085</v>
      </c>
      <c r="D225" s="152" t="s">
        <v>1086</v>
      </c>
      <c r="E225" s="155" t="s">
        <v>1315</v>
      </c>
      <c r="F225" s="154">
        <v>7.84</v>
      </c>
      <c r="G225" s="170"/>
      <c r="H225" s="184">
        <f t="shared" si="6"/>
        <v>0</v>
      </c>
      <c r="I225" s="164"/>
    </row>
    <row r="226" spans="1:9" ht="27" customHeight="1" x14ac:dyDescent="0.2">
      <c r="A226" s="183" t="s">
        <v>1186</v>
      </c>
      <c r="B226" s="152" t="s">
        <v>828</v>
      </c>
      <c r="C226" s="151" t="s">
        <v>903</v>
      </c>
      <c r="D226" s="152" t="s">
        <v>1256</v>
      </c>
      <c r="E226" s="155" t="s">
        <v>1315</v>
      </c>
      <c r="F226" s="154">
        <v>2.2400000000000002</v>
      </c>
      <c r="G226" s="170"/>
      <c r="H226" s="184">
        <f t="shared" si="6"/>
        <v>0</v>
      </c>
      <c r="I226" s="164"/>
    </row>
    <row r="227" spans="1:9" ht="45.75" customHeight="1" x14ac:dyDescent="0.2">
      <c r="A227" s="185" t="s">
        <v>1187</v>
      </c>
      <c r="B227" s="152" t="s">
        <v>828</v>
      </c>
      <c r="C227" s="151" t="s">
        <v>1028</v>
      </c>
      <c r="D227" s="152" t="s">
        <v>1053</v>
      </c>
      <c r="E227" s="152" t="s">
        <v>68</v>
      </c>
      <c r="F227" s="154">
        <v>15</v>
      </c>
      <c r="G227" s="170"/>
      <c r="H227" s="184">
        <f t="shared" si="6"/>
        <v>0</v>
      </c>
      <c r="I227" s="161"/>
    </row>
    <row r="228" spans="1:9" ht="45.75" customHeight="1" x14ac:dyDescent="0.2">
      <c r="A228" s="185" t="s">
        <v>1188</v>
      </c>
      <c r="B228" s="152" t="s">
        <v>828</v>
      </c>
      <c r="C228" s="151" t="s">
        <v>909</v>
      </c>
      <c r="D228" s="152" t="s">
        <v>1055</v>
      </c>
      <c r="E228" s="152" t="s">
        <v>68</v>
      </c>
      <c r="F228" s="154">
        <v>35</v>
      </c>
      <c r="G228" s="170"/>
      <c r="H228" s="184">
        <f t="shared" si="6"/>
        <v>0</v>
      </c>
      <c r="I228" s="161"/>
    </row>
    <row r="229" spans="1:9" ht="63" customHeight="1" x14ac:dyDescent="0.2">
      <c r="A229" s="185" t="s">
        <v>1189</v>
      </c>
      <c r="B229" s="152" t="s">
        <v>828</v>
      </c>
      <c r="C229" s="151" t="s">
        <v>1021</v>
      </c>
      <c r="D229" s="152" t="s">
        <v>1280</v>
      </c>
      <c r="E229" s="152" t="s">
        <v>68</v>
      </c>
      <c r="F229" s="154">
        <v>220</v>
      </c>
      <c r="G229" s="170"/>
      <c r="H229" s="184">
        <f t="shared" si="6"/>
        <v>0</v>
      </c>
      <c r="I229" s="161"/>
    </row>
    <row r="230" spans="1:9" ht="54.75" customHeight="1" x14ac:dyDescent="0.2">
      <c r="A230" s="185" t="s">
        <v>1190</v>
      </c>
      <c r="B230" s="152" t="s">
        <v>828</v>
      </c>
      <c r="C230" s="151" t="s">
        <v>1051</v>
      </c>
      <c r="D230" s="152" t="s">
        <v>1281</v>
      </c>
      <c r="E230" s="152" t="s">
        <v>88</v>
      </c>
      <c r="F230" s="168">
        <v>1</v>
      </c>
      <c r="G230" s="170"/>
      <c r="H230" s="184">
        <f t="shared" si="6"/>
        <v>0</v>
      </c>
      <c r="I230" s="161"/>
    </row>
    <row r="231" spans="1:9" ht="22.5" customHeight="1" x14ac:dyDescent="0.2">
      <c r="A231" s="185" t="s">
        <v>1191</v>
      </c>
      <c r="B231" s="152" t="s">
        <v>828</v>
      </c>
      <c r="C231" s="151" t="s">
        <v>745</v>
      </c>
      <c r="D231" s="152" t="s">
        <v>746</v>
      </c>
      <c r="E231" s="152" t="s">
        <v>649</v>
      </c>
      <c r="F231" s="154">
        <v>1</v>
      </c>
      <c r="G231" s="170"/>
      <c r="H231" s="184">
        <f t="shared" si="6"/>
        <v>0</v>
      </c>
      <c r="I231" s="164"/>
    </row>
    <row r="232" spans="1:9" ht="22.5" customHeight="1" x14ac:dyDescent="0.2">
      <c r="A232" s="211">
        <v>3.2</v>
      </c>
      <c r="B232" s="212"/>
      <c r="C232" s="213" t="s">
        <v>825</v>
      </c>
      <c r="D232" s="288" t="s">
        <v>818</v>
      </c>
      <c r="E232" s="289"/>
      <c r="F232" s="289"/>
      <c r="G232" s="290"/>
      <c r="H232" s="214">
        <f>SUM(H233:H243)</f>
        <v>0</v>
      </c>
      <c r="I232" s="164"/>
    </row>
    <row r="233" spans="1:9" ht="36.75" customHeight="1" x14ac:dyDescent="0.2">
      <c r="A233" s="183" t="s">
        <v>1192</v>
      </c>
      <c r="B233" s="152" t="s">
        <v>828</v>
      </c>
      <c r="C233" s="151" t="s">
        <v>1061</v>
      </c>
      <c r="D233" s="152" t="s">
        <v>1193</v>
      </c>
      <c r="E233" s="152" t="s">
        <v>1063</v>
      </c>
      <c r="F233" s="154">
        <v>5</v>
      </c>
      <c r="G233" s="170"/>
      <c r="H233" s="184">
        <f t="shared" si="6"/>
        <v>0</v>
      </c>
      <c r="I233" s="161"/>
    </row>
    <row r="234" spans="1:9" ht="45" customHeight="1" x14ac:dyDescent="0.2">
      <c r="A234" s="183" t="s">
        <v>1194</v>
      </c>
      <c r="B234" s="152" t="s">
        <v>828</v>
      </c>
      <c r="C234" s="151" t="s">
        <v>1195</v>
      </c>
      <c r="D234" s="152" t="s">
        <v>1196</v>
      </c>
      <c r="E234" s="152" t="s">
        <v>88</v>
      </c>
      <c r="F234" s="168">
        <v>1</v>
      </c>
      <c r="G234" s="170"/>
      <c r="H234" s="184">
        <f t="shared" si="6"/>
        <v>0</v>
      </c>
      <c r="I234" s="161"/>
    </row>
    <row r="235" spans="1:9" ht="45.75" customHeight="1" x14ac:dyDescent="0.2">
      <c r="A235" s="183" t="s">
        <v>1197</v>
      </c>
      <c r="B235" s="152" t="s">
        <v>828</v>
      </c>
      <c r="C235" s="151" t="s">
        <v>1195</v>
      </c>
      <c r="D235" s="152" t="s">
        <v>1198</v>
      </c>
      <c r="E235" s="152" t="s">
        <v>88</v>
      </c>
      <c r="F235" s="168">
        <v>3</v>
      </c>
      <c r="G235" s="170"/>
      <c r="H235" s="184">
        <f t="shared" si="6"/>
        <v>0</v>
      </c>
      <c r="I235" s="161"/>
    </row>
    <row r="236" spans="1:9" ht="45" customHeight="1" x14ac:dyDescent="0.2">
      <c r="A236" s="183" t="s">
        <v>1199</v>
      </c>
      <c r="B236" s="152" t="s">
        <v>828</v>
      </c>
      <c r="C236" s="151" t="s">
        <v>1195</v>
      </c>
      <c r="D236" s="152" t="s">
        <v>1200</v>
      </c>
      <c r="E236" s="152" t="s">
        <v>88</v>
      </c>
      <c r="F236" s="168">
        <v>1</v>
      </c>
      <c r="G236" s="170"/>
      <c r="H236" s="184">
        <f t="shared" si="6"/>
        <v>0</v>
      </c>
      <c r="I236" s="161"/>
    </row>
    <row r="237" spans="1:9" ht="36.75" customHeight="1" x14ac:dyDescent="0.2">
      <c r="A237" s="183" t="s">
        <v>1201</v>
      </c>
      <c r="B237" s="152" t="s">
        <v>828</v>
      </c>
      <c r="C237" s="151" t="s">
        <v>1028</v>
      </c>
      <c r="D237" s="152" t="s">
        <v>1035</v>
      </c>
      <c r="E237" s="152" t="s">
        <v>68</v>
      </c>
      <c r="F237" s="154">
        <v>15</v>
      </c>
      <c r="G237" s="170"/>
      <c r="H237" s="184">
        <f t="shared" si="6"/>
        <v>0</v>
      </c>
      <c r="I237" s="161"/>
    </row>
    <row r="238" spans="1:9" ht="36" customHeight="1" x14ac:dyDescent="0.2">
      <c r="A238" s="183" t="s">
        <v>1202</v>
      </c>
      <c r="B238" s="152" t="s">
        <v>828</v>
      </c>
      <c r="C238" s="151" t="s">
        <v>909</v>
      </c>
      <c r="D238" s="152" t="s">
        <v>1037</v>
      </c>
      <c r="E238" s="152" t="s">
        <v>68</v>
      </c>
      <c r="F238" s="154">
        <v>35</v>
      </c>
      <c r="G238" s="170"/>
      <c r="H238" s="184">
        <f t="shared" si="6"/>
        <v>0</v>
      </c>
      <c r="I238" s="161"/>
    </row>
    <row r="239" spans="1:9" ht="45.75" customHeight="1" x14ac:dyDescent="0.2">
      <c r="A239" s="183" t="s">
        <v>1203</v>
      </c>
      <c r="B239" s="152" t="s">
        <v>828</v>
      </c>
      <c r="C239" s="151" t="s">
        <v>1021</v>
      </c>
      <c r="D239" s="152" t="s">
        <v>1276</v>
      </c>
      <c r="E239" s="152" t="s">
        <v>68</v>
      </c>
      <c r="F239" s="154">
        <v>100</v>
      </c>
      <c r="G239" s="170"/>
      <c r="H239" s="184">
        <f t="shared" si="6"/>
        <v>0</v>
      </c>
      <c r="I239" s="161"/>
    </row>
    <row r="240" spans="1:9" ht="54" customHeight="1" x14ac:dyDescent="0.2">
      <c r="A240" s="183" t="s">
        <v>1204</v>
      </c>
      <c r="B240" s="152" t="s">
        <v>828</v>
      </c>
      <c r="C240" s="151" t="s">
        <v>869</v>
      </c>
      <c r="D240" s="152" t="s">
        <v>1277</v>
      </c>
      <c r="E240" s="152" t="s">
        <v>88</v>
      </c>
      <c r="F240" s="154">
        <v>1</v>
      </c>
      <c r="G240" s="170"/>
      <c r="H240" s="184">
        <f t="shared" si="6"/>
        <v>0</v>
      </c>
      <c r="I240" s="161"/>
    </row>
    <row r="241" spans="1:9" ht="63.75" customHeight="1" x14ac:dyDescent="0.2">
      <c r="A241" s="183" t="s">
        <v>1205</v>
      </c>
      <c r="B241" s="152" t="s">
        <v>828</v>
      </c>
      <c r="C241" s="151" t="s">
        <v>1021</v>
      </c>
      <c r="D241" s="152" t="s">
        <v>1280</v>
      </c>
      <c r="E241" s="152" t="s">
        <v>68</v>
      </c>
      <c r="F241" s="154">
        <v>650</v>
      </c>
      <c r="G241" s="170"/>
      <c r="H241" s="184">
        <f t="shared" si="6"/>
        <v>0</v>
      </c>
      <c r="I241" s="161"/>
    </row>
    <row r="242" spans="1:9" ht="54" customHeight="1" x14ac:dyDescent="0.2">
      <c r="A242" s="185" t="s">
        <v>1206</v>
      </c>
      <c r="B242" s="152" t="s">
        <v>828</v>
      </c>
      <c r="C242" s="151" t="s">
        <v>1051</v>
      </c>
      <c r="D242" s="152" t="s">
        <v>1281</v>
      </c>
      <c r="E242" s="152" t="s">
        <v>88</v>
      </c>
      <c r="F242" s="154">
        <v>4</v>
      </c>
      <c r="G242" s="170"/>
      <c r="H242" s="184">
        <f t="shared" si="6"/>
        <v>0</v>
      </c>
      <c r="I242" s="161"/>
    </row>
    <row r="243" spans="1:9" ht="27.75" customHeight="1" x14ac:dyDescent="0.2">
      <c r="A243" s="185" t="s">
        <v>1207</v>
      </c>
      <c r="B243" s="152" t="s">
        <v>828</v>
      </c>
      <c r="C243" s="151" t="s">
        <v>745</v>
      </c>
      <c r="D243" s="152" t="s">
        <v>746</v>
      </c>
      <c r="E243" s="152" t="s">
        <v>649</v>
      </c>
      <c r="F243" s="154">
        <v>5</v>
      </c>
      <c r="G243" s="170"/>
      <c r="H243" s="184">
        <f t="shared" si="6"/>
        <v>0</v>
      </c>
      <c r="I243" s="164"/>
    </row>
    <row r="244" spans="1:9" ht="22.5" customHeight="1" x14ac:dyDescent="0.2">
      <c r="A244" s="211">
        <v>3.3</v>
      </c>
      <c r="B244" s="212"/>
      <c r="C244" s="213" t="s">
        <v>825</v>
      </c>
      <c r="D244" s="288" t="s">
        <v>820</v>
      </c>
      <c r="E244" s="289"/>
      <c r="F244" s="289"/>
      <c r="G244" s="290"/>
      <c r="H244" s="214">
        <f>SUM(H245:H257)</f>
        <v>0</v>
      </c>
      <c r="I244" s="164"/>
    </row>
    <row r="245" spans="1:9" ht="36.75" customHeight="1" x14ac:dyDescent="0.2">
      <c r="A245" s="183" t="s">
        <v>1208</v>
      </c>
      <c r="B245" s="152" t="s">
        <v>828</v>
      </c>
      <c r="C245" s="151" t="s">
        <v>1209</v>
      </c>
      <c r="D245" s="152" t="s">
        <v>1312</v>
      </c>
      <c r="E245" s="152" t="s">
        <v>88</v>
      </c>
      <c r="F245" s="168">
        <v>1</v>
      </c>
      <c r="G245" s="170"/>
      <c r="H245" s="184">
        <f t="shared" si="6"/>
        <v>0</v>
      </c>
      <c r="I245" s="161"/>
    </row>
    <row r="246" spans="1:9" ht="22.5" customHeight="1" x14ac:dyDescent="0.2">
      <c r="A246" s="183" t="s">
        <v>1210</v>
      </c>
      <c r="B246" s="152" t="s">
        <v>828</v>
      </c>
      <c r="C246" s="151" t="s">
        <v>875</v>
      </c>
      <c r="D246" s="152" t="s">
        <v>1313</v>
      </c>
      <c r="E246" s="152" t="s">
        <v>877</v>
      </c>
      <c r="F246" s="154" t="s">
        <v>1211</v>
      </c>
      <c r="G246" s="170"/>
      <c r="H246" s="184">
        <f t="shared" si="6"/>
        <v>0</v>
      </c>
      <c r="I246" s="164"/>
    </row>
    <row r="247" spans="1:9" ht="36" customHeight="1" x14ac:dyDescent="0.2">
      <c r="A247" s="183" t="s">
        <v>1212</v>
      </c>
      <c r="B247" s="152" t="s">
        <v>828</v>
      </c>
      <c r="C247" s="151" t="s">
        <v>880</v>
      </c>
      <c r="D247" s="152" t="s">
        <v>997</v>
      </c>
      <c r="E247" s="152" t="s">
        <v>882</v>
      </c>
      <c r="F247" s="168">
        <v>1</v>
      </c>
      <c r="G247" s="170"/>
      <c r="H247" s="184">
        <f t="shared" si="6"/>
        <v>0</v>
      </c>
      <c r="I247" s="161"/>
    </row>
    <row r="248" spans="1:9" ht="45" customHeight="1" x14ac:dyDescent="0.2">
      <c r="A248" s="183" t="s">
        <v>1213</v>
      </c>
      <c r="B248" s="152" t="s">
        <v>828</v>
      </c>
      <c r="C248" s="151" t="s">
        <v>884</v>
      </c>
      <c r="D248" s="152" t="s">
        <v>885</v>
      </c>
      <c r="E248" s="152" t="s">
        <v>88</v>
      </c>
      <c r="F248" s="154">
        <v>1</v>
      </c>
      <c r="G248" s="170"/>
      <c r="H248" s="184">
        <f t="shared" si="6"/>
        <v>0</v>
      </c>
      <c r="I248" s="161"/>
    </row>
    <row r="249" spans="1:9" ht="33.75" customHeight="1" x14ac:dyDescent="0.2">
      <c r="A249" s="183" t="s">
        <v>1214</v>
      </c>
      <c r="B249" s="152" t="s">
        <v>828</v>
      </c>
      <c r="C249" s="151" t="s">
        <v>887</v>
      </c>
      <c r="D249" s="152" t="s">
        <v>888</v>
      </c>
      <c r="E249" s="155" t="s">
        <v>1315</v>
      </c>
      <c r="F249" s="154">
        <v>16.559999999999999</v>
      </c>
      <c r="G249" s="170"/>
      <c r="H249" s="184">
        <f t="shared" si="6"/>
        <v>0</v>
      </c>
      <c r="I249" s="164"/>
    </row>
    <row r="250" spans="1:9" ht="27" customHeight="1" x14ac:dyDescent="0.2">
      <c r="A250" s="183" t="s">
        <v>1215</v>
      </c>
      <c r="B250" s="152" t="s">
        <v>828</v>
      </c>
      <c r="C250" s="151" t="s">
        <v>890</v>
      </c>
      <c r="D250" s="152" t="s">
        <v>1254</v>
      </c>
      <c r="E250" s="152" t="s">
        <v>68</v>
      </c>
      <c r="F250" s="154">
        <v>46</v>
      </c>
      <c r="G250" s="170"/>
      <c r="H250" s="184">
        <f t="shared" si="6"/>
        <v>0</v>
      </c>
      <c r="I250" s="164"/>
    </row>
    <row r="251" spans="1:9" ht="28.5" customHeight="1" x14ac:dyDescent="0.2">
      <c r="A251" s="183" t="s">
        <v>1216</v>
      </c>
      <c r="B251" s="152" t="s">
        <v>828</v>
      </c>
      <c r="C251" s="151" t="s">
        <v>897</v>
      </c>
      <c r="D251" s="152" t="s">
        <v>898</v>
      </c>
      <c r="E251" s="152" t="s">
        <v>88</v>
      </c>
      <c r="F251" s="168">
        <v>8</v>
      </c>
      <c r="G251" s="170"/>
      <c r="H251" s="184">
        <f t="shared" si="6"/>
        <v>0</v>
      </c>
      <c r="I251" s="164"/>
    </row>
    <row r="252" spans="1:9" ht="33.75" customHeight="1" x14ac:dyDescent="0.2">
      <c r="A252" s="183" t="s">
        <v>1217</v>
      </c>
      <c r="B252" s="152" t="s">
        <v>828</v>
      </c>
      <c r="C252" s="151" t="s">
        <v>900</v>
      </c>
      <c r="D252" s="152" t="s">
        <v>901</v>
      </c>
      <c r="E252" s="155" t="s">
        <v>1315</v>
      </c>
      <c r="F252" s="154">
        <v>12.88</v>
      </c>
      <c r="G252" s="170"/>
      <c r="H252" s="184">
        <f t="shared" si="6"/>
        <v>0</v>
      </c>
      <c r="I252" s="164"/>
    </row>
    <row r="253" spans="1:9" ht="27.75" customHeight="1" x14ac:dyDescent="0.2">
      <c r="A253" s="183" t="s">
        <v>1218</v>
      </c>
      <c r="B253" s="152" t="s">
        <v>828</v>
      </c>
      <c r="C253" s="151" t="s">
        <v>903</v>
      </c>
      <c r="D253" s="152" t="s">
        <v>1256</v>
      </c>
      <c r="E253" s="155" t="s">
        <v>1315</v>
      </c>
      <c r="F253" s="154">
        <v>3.68</v>
      </c>
      <c r="G253" s="170"/>
      <c r="H253" s="184">
        <f t="shared" si="6"/>
        <v>0</v>
      </c>
      <c r="I253" s="164"/>
    </row>
    <row r="254" spans="1:9" ht="36" customHeight="1" x14ac:dyDescent="0.2">
      <c r="A254" s="185" t="s">
        <v>1219</v>
      </c>
      <c r="B254" s="152" t="s">
        <v>828</v>
      </c>
      <c r="C254" s="151" t="s">
        <v>1028</v>
      </c>
      <c r="D254" s="152" t="s">
        <v>1046</v>
      </c>
      <c r="E254" s="152" t="s">
        <v>68</v>
      </c>
      <c r="F254" s="154">
        <v>15</v>
      </c>
      <c r="G254" s="170"/>
      <c r="H254" s="184">
        <f t="shared" si="6"/>
        <v>0</v>
      </c>
      <c r="I254" s="161"/>
    </row>
    <row r="255" spans="1:9" ht="45.75" customHeight="1" x14ac:dyDescent="0.2">
      <c r="A255" s="185" t="s">
        <v>1220</v>
      </c>
      <c r="B255" s="152" t="s">
        <v>828</v>
      </c>
      <c r="C255" s="151" t="s">
        <v>1021</v>
      </c>
      <c r="D255" s="152" t="s">
        <v>1278</v>
      </c>
      <c r="E255" s="152" t="s">
        <v>68</v>
      </c>
      <c r="F255" s="154">
        <v>205</v>
      </c>
      <c r="G255" s="170"/>
      <c r="H255" s="184">
        <f t="shared" si="6"/>
        <v>0</v>
      </c>
      <c r="I255" s="161"/>
    </row>
    <row r="256" spans="1:9" ht="54" customHeight="1" x14ac:dyDescent="0.2">
      <c r="A256" s="185" t="s">
        <v>1221</v>
      </c>
      <c r="B256" s="152" t="s">
        <v>828</v>
      </c>
      <c r="C256" s="151" t="s">
        <v>1051</v>
      </c>
      <c r="D256" s="152" t="s">
        <v>1279</v>
      </c>
      <c r="E256" s="152" t="s">
        <v>88</v>
      </c>
      <c r="F256" s="168">
        <v>1</v>
      </c>
      <c r="G256" s="170"/>
      <c r="H256" s="184">
        <f t="shared" si="6"/>
        <v>0</v>
      </c>
      <c r="I256" s="161"/>
    </row>
    <row r="257" spans="1:9" ht="22.5" customHeight="1" x14ac:dyDescent="0.2">
      <c r="A257" s="185" t="s">
        <v>1222</v>
      </c>
      <c r="B257" s="152" t="s">
        <v>828</v>
      </c>
      <c r="C257" s="151" t="s">
        <v>745</v>
      </c>
      <c r="D257" s="152" t="s">
        <v>746</v>
      </c>
      <c r="E257" s="152" t="s">
        <v>649</v>
      </c>
      <c r="F257" s="154">
        <v>1</v>
      </c>
      <c r="G257" s="170"/>
      <c r="H257" s="184">
        <f t="shared" si="6"/>
        <v>0</v>
      </c>
      <c r="I257" s="164"/>
    </row>
    <row r="258" spans="1:9" ht="19.5" customHeight="1" thickBot="1" x14ac:dyDescent="0.25">
      <c r="A258" s="291" t="s">
        <v>1314</v>
      </c>
      <c r="B258" s="292"/>
      <c r="C258" s="292"/>
      <c r="D258" s="292"/>
      <c r="E258" s="292"/>
      <c r="F258" s="292"/>
      <c r="G258" s="292"/>
      <c r="H258" s="293"/>
      <c r="I258" s="164"/>
    </row>
    <row r="259" spans="1:9" ht="12.75" x14ac:dyDescent="0.2">
      <c r="A259" s="308" t="s">
        <v>465</v>
      </c>
      <c r="B259" s="309"/>
      <c r="C259" s="309"/>
      <c r="D259" s="309"/>
      <c r="E259" s="309"/>
      <c r="F259" s="309"/>
      <c r="G259" s="309"/>
      <c r="H259" s="192">
        <f>H34+H74+H216</f>
        <v>0</v>
      </c>
    </row>
    <row r="260" spans="1:9" ht="12.75" x14ac:dyDescent="0.2">
      <c r="A260" s="310" t="s">
        <v>12</v>
      </c>
      <c r="B260" s="287"/>
      <c r="C260" s="287"/>
      <c r="D260" s="287"/>
      <c r="E260" s="287"/>
      <c r="F260" s="287"/>
      <c r="G260" s="287"/>
      <c r="H260" s="193">
        <f>H259*0.23</f>
        <v>0</v>
      </c>
    </row>
    <row r="261" spans="1:9" ht="13.5" thickBot="1" x14ac:dyDescent="0.25">
      <c r="A261" s="311" t="s">
        <v>781</v>
      </c>
      <c r="B261" s="312"/>
      <c r="C261" s="312"/>
      <c r="D261" s="312"/>
      <c r="E261" s="312"/>
      <c r="F261" s="312"/>
      <c r="G261" s="312"/>
      <c r="H261" s="194">
        <f>H259+H260</f>
        <v>0</v>
      </c>
    </row>
  </sheetData>
  <mergeCells count="53">
    <mergeCell ref="A259:G259"/>
    <mergeCell ref="A260:G260"/>
    <mergeCell ref="A261:G261"/>
    <mergeCell ref="A2:G2"/>
    <mergeCell ref="C4:G4"/>
    <mergeCell ref="C5:G5"/>
    <mergeCell ref="C6:G6"/>
    <mergeCell ref="C7:G7"/>
    <mergeCell ref="C8:G8"/>
    <mergeCell ref="C9:G9"/>
    <mergeCell ref="C10:G10"/>
    <mergeCell ref="C11:G11"/>
    <mergeCell ref="C12:G12"/>
    <mergeCell ref="C13:G13"/>
    <mergeCell ref="C14:G14"/>
    <mergeCell ref="C15:G15"/>
    <mergeCell ref="C16:G16"/>
    <mergeCell ref="C17:G17"/>
    <mergeCell ref="C18:G18"/>
    <mergeCell ref="C19:G19"/>
    <mergeCell ref="C20:G20"/>
    <mergeCell ref="C21:G21"/>
    <mergeCell ref="C22:G22"/>
    <mergeCell ref="C23:G23"/>
    <mergeCell ref="C24:G24"/>
    <mergeCell ref="C25:G25"/>
    <mergeCell ref="A26:G26"/>
    <mergeCell ref="A27:G27"/>
    <mergeCell ref="A28:G28"/>
    <mergeCell ref="A30:G30"/>
    <mergeCell ref="D35:G35"/>
    <mergeCell ref="D34:G34"/>
    <mergeCell ref="A33:H33"/>
    <mergeCell ref="D51:G51"/>
    <mergeCell ref="D45:G45"/>
    <mergeCell ref="D57:G57"/>
    <mergeCell ref="D74:G74"/>
    <mergeCell ref="D75:G75"/>
    <mergeCell ref="D85:G85"/>
    <mergeCell ref="D96:G96"/>
    <mergeCell ref="D103:G103"/>
    <mergeCell ref="D107:G107"/>
    <mergeCell ref="D140:G140"/>
    <mergeCell ref="D154:G154"/>
    <mergeCell ref="D172:G172"/>
    <mergeCell ref="D181:G181"/>
    <mergeCell ref="D212:G212"/>
    <mergeCell ref="A215:H215"/>
    <mergeCell ref="D217:G217"/>
    <mergeCell ref="D232:G232"/>
    <mergeCell ref="D244:G244"/>
    <mergeCell ref="A258:H258"/>
    <mergeCell ref="D216:G216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Roman,Normalny"&amp;12&amp;Kffffff&amp;A</oddHeader>
    <oddFooter>&amp;C&amp;"Times New Roman,Normalny"&amp;12&amp;KffffffStrona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972F"/>
  </sheetPr>
  <dimension ref="A2:G39"/>
  <sheetViews>
    <sheetView topLeftCell="A13" zoomScale="120" zoomScaleNormal="120" workbookViewId="0">
      <selection activeCell="A38" sqref="A38:F38"/>
    </sheetView>
  </sheetViews>
  <sheetFormatPr defaultColWidth="8.85546875" defaultRowHeight="11.25" x14ac:dyDescent="0.25"/>
  <cols>
    <col min="1" max="1" width="4.85546875" style="198" customWidth="1"/>
    <col min="2" max="2" width="10.42578125" style="198" customWidth="1"/>
    <col min="3" max="3" width="65.28515625" style="198" customWidth="1"/>
    <col min="4" max="4" width="6.85546875" style="198" customWidth="1"/>
    <col min="5" max="5" width="10.42578125" style="198" customWidth="1"/>
    <col min="6" max="6" width="11.5703125" style="198" customWidth="1"/>
    <col min="7" max="7" width="14" style="198" customWidth="1"/>
    <col min="8" max="16384" width="8.85546875" style="198"/>
  </cols>
  <sheetData>
    <row r="2" spans="1:7" x14ac:dyDescent="0.25">
      <c r="A2" s="325" t="s">
        <v>1347</v>
      </c>
      <c r="B2" s="325"/>
      <c r="C2" s="325"/>
      <c r="D2" s="325"/>
      <c r="E2" s="325"/>
      <c r="F2" s="325"/>
      <c r="G2" s="325"/>
    </row>
    <row r="4" spans="1:7" ht="11.25" customHeight="1" x14ac:dyDescent="0.25">
      <c r="A4" s="228" t="s">
        <v>2</v>
      </c>
      <c r="B4" s="323" t="s">
        <v>405</v>
      </c>
      <c r="C4" s="323"/>
      <c r="D4" s="323"/>
      <c r="E4" s="229" t="s">
        <v>406</v>
      </c>
      <c r="F4" s="229" t="s">
        <v>407</v>
      </c>
      <c r="G4" s="223" t="s">
        <v>42</v>
      </c>
    </row>
    <row r="5" spans="1:7" ht="11.25" customHeight="1" x14ac:dyDescent="0.2">
      <c r="A5" s="195">
        <v>1</v>
      </c>
      <c r="B5" s="317" t="s">
        <v>1223</v>
      </c>
      <c r="C5" s="317"/>
      <c r="D5" s="317"/>
      <c r="E5" s="246">
        <v>1</v>
      </c>
      <c r="F5" s="246">
        <v>10</v>
      </c>
      <c r="G5" s="247">
        <f>G29</f>
        <v>0</v>
      </c>
    </row>
    <row r="6" spans="1:7" ht="11.25" customHeight="1" x14ac:dyDescent="0.2">
      <c r="A6" s="248">
        <v>1.1000000000000001</v>
      </c>
      <c r="B6" s="324" t="s">
        <v>1224</v>
      </c>
      <c r="C6" s="324"/>
      <c r="D6" s="324"/>
      <c r="E6" s="249">
        <v>1</v>
      </c>
      <c r="F6" s="249">
        <v>4</v>
      </c>
      <c r="G6" s="250">
        <f>G17</f>
        <v>0</v>
      </c>
    </row>
    <row r="7" spans="1:7" ht="11.25" customHeight="1" x14ac:dyDescent="0.2">
      <c r="A7" s="248">
        <v>1.2</v>
      </c>
      <c r="B7" s="324" t="s">
        <v>1225</v>
      </c>
      <c r="C7" s="324"/>
      <c r="D7" s="324"/>
      <c r="E7" s="249">
        <v>5</v>
      </c>
      <c r="F7" s="249">
        <v>10</v>
      </c>
      <c r="G7" s="250">
        <f>G22</f>
        <v>0</v>
      </c>
    </row>
    <row r="8" spans="1:7" ht="11.25" customHeight="1" x14ac:dyDescent="0.2">
      <c r="A8" s="195">
        <v>2</v>
      </c>
      <c r="B8" s="317" t="s">
        <v>1226</v>
      </c>
      <c r="C8" s="317"/>
      <c r="D8" s="317"/>
      <c r="E8" s="246">
        <v>11</v>
      </c>
      <c r="F8" s="246">
        <v>14</v>
      </c>
      <c r="G8" s="247">
        <f>G35</f>
        <v>0</v>
      </c>
    </row>
    <row r="9" spans="1:7" ht="11.25" customHeight="1" x14ac:dyDescent="0.2">
      <c r="A9" s="319" t="s">
        <v>1349</v>
      </c>
      <c r="B9" s="320"/>
      <c r="C9" s="320"/>
      <c r="D9" s="320"/>
      <c r="E9" s="320"/>
      <c r="F9" s="321"/>
      <c r="G9" s="251">
        <f>G5+G8</f>
        <v>0</v>
      </c>
    </row>
    <row r="10" spans="1:7" ht="11.25" customHeight="1" x14ac:dyDescent="0.2">
      <c r="A10" s="319" t="s">
        <v>12</v>
      </c>
      <c r="B10" s="320"/>
      <c r="C10" s="320"/>
      <c r="D10" s="320"/>
      <c r="E10" s="320"/>
      <c r="F10" s="321"/>
      <c r="G10" s="251">
        <f>G9*0.23</f>
        <v>0</v>
      </c>
    </row>
    <row r="11" spans="1:7" ht="11.25" customHeight="1" x14ac:dyDescent="0.2">
      <c r="A11" s="319" t="s">
        <v>781</v>
      </c>
      <c r="B11" s="320"/>
      <c r="C11" s="320"/>
      <c r="D11" s="320"/>
      <c r="E11" s="320"/>
      <c r="F11" s="321"/>
      <c r="G11" s="251">
        <f>G9+G10</f>
        <v>0</v>
      </c>
    </row>
    <row r="12" spans="1:7" ht="11.25" customHeight="1" x14ac:dyDescent="0.2">
      <c r="A12" s="225"/>
      <c r="B12" s="226"/>
      <c r="C12" s="226"/>
      <c r="D12" s="226"/>
      <c r="E12" s="227"/>
      <c r="F12" s="227"/>
      <c r="G12" s="199"/>
    </row>
    <row r="13" spans="1:7" ht="11.25" customHeight="1" x14ac:dyDescent="0.25">
      <c r="A13" s="301" t="s">
        <v>36</v>
      </c>
      <c r="B13" s="301"/>
      <c r="C13" s="301"/>
      <c r="D13" s="301"/>
      <c r="E13" s="301"/>
      <c r="F13" s="301"/>
      <c r="G13" s="301"/>
    </row>
    <row r="14" spans="1:7" ht="12" thickBot="1" x14ac:dyDescent="0.25">
      <c r="A14" s="318"/>
      <c r="B14" s="318"/>
      <c r="C14" s="318"/>
      <c r="D14" s="318"/>
      <c r="E14" s="318"/>
      <c r="F14" s="318"/>
      <c r="G14" s="318"/>
    </row>
    <row r="15" spans="1:7" ht="11.25" customHeight="1" thickBot="1" x14ac:dyDescent="0.3">
      <c r="A15" s="240" t="s">
        <v>2</v>
      </c>
      <c r="B15" s="241" t="s">
        <v>37</v>
      </c>
      <c r="C15" s="242" t="s">
        <v>38</v>
      </c>
      <c r="D15" s="241" t="s">
        <v>823</v>
      </c>
      <c r="E15" s="243" t="s">
        <v>40</v>
      </c>
      <c r="F15" s="244" t="s">
        <v>41</v>
      </c>
      <c r="G15" s="245" t="s">
        <v>42</v>
      </c>
    </row>
    <row r="16" spans="1:7" ht="11.25" customHeight="1" x14ac:dyDescent="0.2">
      <c r="A16" s="234">
        <v>1</v>
      </c>
      <c r="B16" s="235"/>
      <c r="C16" s="326" t="s">
        <v>1223</v>
      </c>
      <c r="D16" s="326"/>
      <c r="E16" s="326"/>
      <c r="F16" s="326"/>
      <c r="G16" s="327"/>
    </row>
    <row r="17" spans="1:7" ht="11.25" customHeight="1" x14ac:dyDescent="0.2">
      <c r="A17" s="236">
        <v>1.1000000000000001</v>
      </c>
      <c r="B17" s="224"/>
      <c r="C17" s="333" t="s">
        <v>1224</v>
      </c>
      <c r="D17" s="333"/>
      <c r="E17" s="333"/>
      <c r="F17" s="333"/>
      <c r="G17" s="253">
        <f>SUM(G18:G21)</f>
        <v>0</v>
      </c>
    </row>
    <row r="18" spans="1:7" ht="22.5" x14ac:dyDescent="0.2">
      <c r="A18" s="237" t="s">
        <v>44</v>
      </c>
      <c r="B18" s="200" t="s">
        <v>1317</v>
      </c>
      <c r="C18" s="196" t="s">
        <v>1318</v>
      </c>
      <c r="D18" s="196" t="s">
        <v>398</v>
      </c>
      <c r="E18" s="219">
        <v>1</v>
      </c>
      <c r="F18" s="221"/>
      <c r="G18" s="232">
        <f>E18*F18</f>
        <v>0</v>
      </c>
    </row>
    <row r="19" spans="1:7" ht="33.75" x14ac:dyDescent="0.25">
      <c r="A19" s="237" t="s">
        <v>48</v>
      </c>
      <c r="B19" s="196" t="s">
        <v>1322</v>
      </c>
      <c r="C19" s="196" t="s">
        <v>1227</v>
      </c>
      <c r="D19" s="197" t="s">
        <v>1320</v>
      </c>
      <c r="E19" s="219">
        <v>1600</v>
      </c>
      <c r="F19" s="221"/>
      <c r="G19" s="232">
        <f t="shared" ref="G19:G34" si="0">E19*F19</f>
        <v>0</v>
      </c>
    </row>
    <row r="20" spans="1:7" ht="22.5" x14ac:dyDescent="0.25">
      <c r="A20" s="237" t="s">
        <v>51</v>
      </c>
      <c r="B20" s="196" t="s">
        <v>1324</v>
      </c>
      <c r="C20" s="196" t="s">
        <v>1325</v>
      </c>
      <c r="D20" s="197" t="s">
        <v>1320</v>
      </c>
      <c r="E20" s="219">
        <v>1600</v>
      </c>
      <c r="F20" s="221"/>
      <c r="G20" s="232">
        <f t="shared" si="0"/>
        <v>0</v>
      </c>
    </row>
    <row r="21" spans="1:7" ht="33.75" x14ac:dyDescent="0.25">
      <c r="A21" s="237" t="s">
        <v>54</v>
      </c>
      <c r="B21" s="196" t="s">
        <v>1323</v>
      </c>
      <c r="C21" s="196" t="s">
        <v>1319</v>
      </c>
      <c r="D21" s="197" t="s">
        <v>1321</v>
      </c>
      <c r="E21" s="219">
        <v>480</v>
      </c>
      <c r="F21" s="221"/>
      <c r="G21" s="232">
        <f t="shared" si="0"/>
        <v>0</v>
      </c>
    </row>
    <row r="22" spans="1:7" ht="11.25" customHeight="1" x14ac:dyDescent="0.2">
      <c r="A22" s="236">
        <v>1.2</v>
      </c>
      <c r="B22" s="224"/>
      <c r="C22" s="322" t="s">
        <v>1225</v>
      </c>
      <c r="D22" s="322"/>
      <c r="E22" s="322"/>
      <c r="F22" s="322"/>
      <c r="G22" s="238">
        <f>SUM(G23:G28)</f>
        <v>0</v>
      </c>
    </row>
    <row r="23" spans="1:7" ht="22.5" x14ac:dyDescent="0.25">
      <c r="A23" s="237" t="s">
        <v>1328</v>
      </c>
      <c r="B23" s="196" t="s">
        <v>1327</v>
      </c>
      <c r="C23" s="196" t="s">
        <v>1326</v>
      </c>
      <c r="D23" s="197" t="s">
        <v>1320</v>
      </c>
      <c r="E23" s="219">
        <v>1578</v>
      </c>
      <c r="F23" s="221"/>
      <c r="G23" s="232">
        <f t="shared" si="0"/>
        <v>0</v>
      </c>
    </row>
    <row r="24" spans="1:7" ht="22.5" x14ac:dyDescent="0.25">
      <c r="A24" s="239" t="s">
        <v>1228</v>
      </c>
      <c r="B24" s="196" t="s">
        <v>1229</v>
      </c>
      <c r="C24" s="196" t="s">
        <v>1329</v>
      </c>
      <c r="D24" s="196" t="s">
        <v>68</v>
      </c>
      <c r="E24" s="220">
        <v>374</v>
      </c>
      <c r="F24" s="222"/>
      <c r="G24" s="232">
        <f t="shared" si="0"/>
        <v>0</v>
      </c>
    </row>
    <row r="25" spans="1:7" ht="25.5" x14ac:dyDescent="0.25">
      <c r="A25" s="239" t="s">
        <v>1231</v>
      </c>
      <c r="B25" s="196" t="s">
        <v>1232</v>
      </c>
      <c r="C25" s="196" t="s">
        <v>1331</v>
      </c>
      <c r="D25" s="197" t="s">
        <v>1330</v>
      </c>
      <c r="E25" s="220">
        <v>18.7</v>
      </c>
      <c r="F25" s="222"/>
      <c r="G25" s="232">
        <f t="shared" si="0"/>
        <v>0</v>
      </c>
    </row>
    <row r="26" spans="1:7" ht="22.5" x14ac:dyDescent="0.25">
      <c r="A26" s="239" t="s">
        <v>1233</v>
      </c>
      <c r="B26" s="196" t="s">
        <v>1234</v>
      </c>
      <c r="C26" s="196" t="s">
        <v>1332</v>
      </c>
      <c r="D26" s="196" t="s">
        <v>1230</v>
      </c>
      <c r="E26" s="220">
        <v>378</v>
      </c>
      <c r="F26" s="222"/>
      <c r="G26" s="232">
        <f t="shared" si="0"/>
        <v>0</v>
      </c>
    </row>
    <row r="27" spans="1:7" ht="22.5" customHeight="1" x14ac:dyDescent="0.25">
      <c r="A27" s="231" t="s">
        <v>1333</v>
      </c>
      <c r="B27" s="196" t="s">
        <v>1334</v>
      </c>
      <c r="C27" s="196" t="s">
        <v>1235</v>
      </c>
      <c r="D27" s="197" t="s">
        <v>1320</v>
      </c>
      <c r="E27" s="219">
        <v>1578</v>
      </c>
      <c r="F27" s="221"/>
      <c r="G27" s="232">
        <f t="shared" si="0"/>
        <v>0</v>
      </c>
    </row>
    <row r="28" spans="1:7" ht="22.5" x14ac:dyDescent="0.25">
      <c r="A28" s="231" t="s">
        <v>1337</v>
      </c>
      <c r="B28" s="196" t="s">
        <v>1336</v>
      </c>
      <c r="C28" s="196" t="s">
        <v>1335</v>
      </c>
      <c r="D28" s="197" t="s">
        <v>1320</v>
      </c>
      <c r="E28" s="219">
        <v>1578</v>
      </c>
      <c r="F28" s="221"/>
      <c r="G28" s="232">
        <f t="shared" si="0"/>
        <v>0</v>
      </c>
    </row>
    <row r="29" spans="1:7" ht="11.45" customHeight="1" thickBot="1" x14ac:dyDescent="0.3">
      <c r="A29" s="328" t="s">
        <v>1348</v>
      </c>
      <c r="B29" s="329"/>
      <c r="C29" s="329"/>
      <c r="D29" s="329"/>
      <c r="E29" s="329"/>
      <c r="F29" s="329"/>
      <c r="G29" s="252">
        <f>G17+G22</f>
        <v>0</v>
      </c>
    </row>
    <row r="30" spans="1:7" ht="11.25" customHeight="1" x14ac:dyDescent="0.2">
      <c r="A30" s="234">
        <v>2</v>
      </c>
      <c r="B30" s="235"/>
      <c r="C30" s="330" t="s">
        <v>1226</v>
      </c>
      <c r="D30" s="331"/>
      <c r="E30" s="331"/>
      <c r="F30" s="331"/>
      <c r="G30" s="332"/>
    </row>
    <row r="31" spans="1:7" ht="22.5" x14ac:dyDescent="0.25">
      <c r="A31" s="231" t="s">
        <v>1339</v>
      </c>
      <c r="B31" s="196" t="s">
        <v>1342</v>
      </c>
      <c r="C31" s="196" t="s">
        <v>1338</v>
      </c>
      <c r="D31" s="196" t="s">
        <v>68</v>
      </c>
      <c r="E31" s="219">
        <v>242.32</v>
      </c>
      <c r="F31" s="221"/>
      <c r="G31" s="232">
        <f t="shared" si="0"/>
        <v>0</v>
      </c>
    </row>
    <row r="32" spans="1:7" ht="33.75" x14ac:dyDescent="0.25">
      <c r="A32" s="231" t="s">
        <v>1340</v>
      </c>
      <c r="B32" s="196" t="s">
        <v>1343</v>
      </c>
      <c r="C32" s="196" t="s">
        <v>1344</v>
      </c>
      <c r="D32" s="196" t="s">
        <v>88</v>
      </c>
      <c r="E32" s="219">
        <v>4</v>
      </c>
      <c r="F32" s="221"/>
      <c r="G32" s="232">
        <f t="shared" si="0"/>
        <v>0</v>
      </c>
    </row>
    <row r="33" spans="1:7" ht="33.75" x14ac:dyDescent="0.25">
      <c r="A33" s="233" t="s">
        <v>517</v>
      </c>
      <c r="B33" s="196" t="s">
        <v>1236</v>
      </c>
      <c r="C33" s="196" t="s">
        <v>1345</v>
      </c>
      <c r="D33" s="196" t="s">
        <v>398</v>
      </c>
      <c r="E33" s="220">
        <v>1</v>
      </c>
      <c r="F33" s="222"/>
      <c r="G33" s="232">
        <f t="shared" si="0"/>
        <v>0</v>
      </c>
    </row>
    <row r="34" spans="1:7" ht="33.75" x14ac:dyDescent="0.25">
      <c r="A34" s="231" t="s">
        <v>1341</v>
      </c>
      <c r="B34" s="196" t="s">
        <v>1236</v>
      </c>
      <c r="C34" s="196" t="s">
        <v>1346</v>
      </c>
      <c r="D34" s="196" t="s">
        <v>398</v>
      </c>
      <c r="E34" s="219">
        <v>1</v>
      </c>
      <c r="F34" s="221"/>
      <c r="G34" s="232">
        <f t="shared" si="0"/>
        <v>0</v>
      </c>
    </row>
    <row r="35" spans="1:7" ht="12" thickBot="1" x14ac:dyDescent="0.3">
      <c r="A35" s="328" t="s">
        <v>1348</v>
      </c>
      <c r="B35" s="329"/>
      <c r="C35" s="329"/>
      <c r="D35" s="329"/>
      <c r="E35" s="329"/>
      <c r="F35" s="329"/>
      <c r="G35" s="252">
        <f>SUM(G31:G34)</f>
        <v>0</v>
      </c>
    </row>
    <row r="36" spans="1:7" ht="14.45" customHeight="1" x14ac:dyDescent="0.25">
      <c r="A36" s="334" t="s">
        <v>465</v>
      </c>
      <c r="B36" s="335"/>
      <c r="C36" s="335"/>
      <c r="D36" s="335"/>
      <c r="E36" s="335"/>
      <c r="F36" s="336"/>
      <c r="G36" s="230">
        <f>G29+G35</f>
        <v>0</v>
      </c>
    </row>
    <row r="37" spans="1:7" ht="12.75" x14ac:dyDescent="0.25">
      <c r="A37" s="337" t="s">
        <v>12</v>
      </c>
      <c r="B37" s="338"/>
      <c r="C37" s="338"/>
      <c r="D37" s="338"/>
      <c r="E37" s="338"/>
      <c r="F37" s="339"/>
      <c r="G37" s="193">
        <f>G36*0.23</f>
        <v>0</v>
      </c>
    </row>
    <row r="38" spans="1:7" ht="15" customHeight="1" thickBot="1" x14ac:dyDescent="0.3">
      <c r="A38" s="340" t="s">
        <v>781</v>
      </c>
      <c r="B38" s="341"/>
      <c r="C38" s="341"/>
      <c r="D38" s="341"/>
      <c r="E38" s="341"/>
      <c r="F38" s="342"/>
      <c r="G38" s="194">
        <f>G36+G37</f>
        <v>0</v>
      </c>
    </row>
    <row r="39" spans="1:7" x14ac:dyDescent="0.25">
      <c r="B39" s="218"/>
      <c r="C39" s="218"/>
    </row>
  </sheetData>
  <mergeCells count="20">
    <mergeCell ref="A37:F37"/>
    <mergeCell ref="A38:F38"/>
    <mergeCell ref="A13:G13"/>
    <mergeCell ref="A29:F29"/>
    <mergeCell ref="A35:F35"/>
    <mergeCell ref="C30:G30"/>
    <mergeCell ref="C17:F17"/>
    <mergeCell ref="A36:F36"/>
    <mergeCell ref="A2:G2"/>
    <mergeCell ref="B7:D7"/>
    <mergeCell ref="A10:F10"/>
    <mergeCell ref="A11:F11"/>
    <mergeCell ref="C16:G16"/>
    <mergeCell ref="B8:D8"/>
    <mergeCell ref="A14:G14"/>
    <mergeCell ref="A9:F9"/>
    <mergeCell ref="C22:F22"/>
    <mergeCell ref="B4:D4"/>
    <mergeCell ref="B5:D5"/>
    <mergeCell ref="B6:D6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Zbiorcze zestawienie</vt:lpstr>
      <vt:lpstr>1. Kanalizacja deszczowa</vt:lpstr>
      <vt:lpstr>2. Odwodnienie toru żużlowego</vt:lpstr>
      <vt:lpstr>3. Serwis boiska</vt:lpstr>
      <vt:lpstr>4. Nawierzchnia boiska</vt:lpstr>
      <vt:lpstr>5. Zieleń -wycinka i nasadzenie</vt:lpstr>
      <vt:lpstr>6. Oświetlenie</vt:lpstr>
      <vt:lpstr>7. Nawierzchnie utwardzone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Tomasz Wojtaszek</dc:creator>
  <dc:description/>
  <cp:lastModifiedBy>Dawid Kozłowski</cp:lastModifiedBy>
  <cp:revision>52</cp:revision>
  <dcterms:created xsi:type="dcterms:W3CDTF">2024-10-11T10:57:43Z</dcterms:created>
  <dcterms:modified xsi:type="dcterms:W3CDTF">2025-08-05T07:13:45Z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0x0101003CA218C7C394FD4D8848814881B5B57C</vt:lpwstr>
  </property>
  <property fmtid="{D5CDD505-2E9C-101B-9397-08002B2CF9AE}" pid="3" name="MediaServiceImageTags">
    <vt:lpwstr/>
  </property>
</Properties>
</file>